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lg-files.lg-yoshioka.local\共有\09_上下水道課\01上水道室\★★★経理担当関係\R5\群馬県関係書（その他）\34 公営企業に係る経営比較分析表（令和４年度決算）の分析等について（県市町村課：依頼）【電気事業注意】\02 提出\"/>
    </mc:Choice>
  </mc:AlternateContent>
  <xr:revisionPtr revIDLastSave="0" documentId="13_ncr:1_{5F4E5050-A126-4F35-8D04-BCF9910FDEAC}" xr6:coauthVersionLast="36" xr6:coauthVersionMax="36" xr10:uidLastSave="{00000000-0000-0000-0000-000000000000}"/>
  <workbookProtection workbookAlgorithmName="SHA-512" workbookHashValue="hIkI83CX8YNC5VN8ZJtBY4qGexzMfPu9hHnZyTSMRPkDukEWb9NkhDm0ho6szKejTgBGuyc/a4pnjCEveWMZXQ==" workbookSaltValue="hCAEjclzId1H6sIBwhto1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<sst xmlns="http://schemas.openxmlformats.org/spreadsheetml/2006/main" count="228" uniqueCount="112">
  <si>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</si>
  <si>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</si>
  <si>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</si>
  <si>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</si>
  <si>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</si>
  <si>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</si>
  <si>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経営比較分析表（令和4年度決算）</t>
    <rPh sb="8" eb="10">
      <t>レイワ</t>
    </rPh>
    <rPh sb="12" eb="13">
      <t>ド</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</si>
  <si>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</si>
  <si>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</si>
  <si>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</si>
  <si>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</si>
  <si>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</si>
  <si>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類似団体区分</t>
    <rPh sb="4" eb="6">
      <t>クブン</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</si>
  <si>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</si>
  <si>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</si>
  <si>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</si>
  <si>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令和4年度全国平均</t>
    <rPh sb="0" eb="2">
      <t>レイワ</t>
    </rPh>
    <rPh sb="3" eb="5">
      <t>ネンド</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</si>
  <si>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</si>
  <si>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</si>
  <si>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</si>
  <si>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</si>
  <si>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</si>
  <si>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</si>
  <si>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</si>
  <si>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</si>
  <si>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</si>
  <si>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</si>
  <si>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</si>
  <si>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</si>
  <si>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</si>
  <si>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</si>
  <si>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</si>
  <si>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</si>
  <si>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</si>
  <si>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</si>
  <si>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</si>
  <si>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</si>
  <si>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</si>
  <si>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</si>
  <si>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</si>
  <si>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</si>
  <si>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</si>
  <si>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</si>
  <si>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</si>
  <si>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</si>
  <si>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</si>
  <si>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</si>
  <si>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</si>
  <si>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</si>
  <si>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</si>
  <si>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</si>
  <si>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</si>
  <si>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</si>
  <si>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</si>
  <si>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</si>
  <si>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</si>
  <si>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</si>
  <si>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</si>
  <si>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</si>
  <si>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</si>
  <si>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</si>
  <si>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</si>
  <si>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</si>
  <si>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</si>
  <si>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</si>
  <si>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</si>
  <si>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</si>
  <si>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</si>
  <si>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</si>
  <si>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</si>
  <si>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</si>
  <si>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</si>
  <si>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</si>
  <si>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</si>
  <si>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</si>
  <si>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</si>
  <si>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</si>
  <si>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</si>
  <si>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</si>
  <si>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</si>
  <si>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</si>
  <si>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</si>
  <si>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</si>
  <si>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</si>
  <si>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</si>
  <si>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</si>
  <si>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</si>
  <si>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</si>
  <si>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</si>
  <si>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</si>
  <si>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</si>
  <si>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</si>
  <si>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</si>
  <si>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Ｎ－３年度</t>
    <rPh sb="3" eb="5">
      <t>ネンド</t>
    </rPh>
    <phoneticPr fontId="1"/>
  </si>
  <si>
    <t>群馬県　吉岡町</t>
  </si>
  <si>
    <t>法適用</t>
  </si>
  <si>
    <t>水道事業</t>
  </si>
  <si>
    <t>①経常収支比率：１００％以上であり、類似団体平均値を上回っていますが、油断は出来ず、費用のより一層の削減はもちろんのこと、施設の更新への投資も、確実に財源の確保を図りつつ、財源を圧迫しないように、計画的に更新していきます。
②累積欠損金比率：０％ですが、水道使用料としての給水収益の増加傾向が担保されているわけではないことから安心はできず、将来の見通しを踏まえた計画性のある安定的な事業の展開が必要になります。
③流動比率：１００％を上回っており、前年度に比べて著しく高くなりましたが、工事前払金を起因とするものであり、類似団体平均値と比べると高いとは言えません。資金ショートを起こさないように注意していく必要があります。
④企業債残高対給水収益比率：企業債を過度に頼らず、国庫補助金や自己資金を活用して施設の更新へ投資をしています。しかし、有形固定資産減価償却率は毎年度高くなっていることから、老朽化が着実に進んでいます。類似団体と比較して、低い水準ではありますが、料金の水準が適正かを検証し、複数の角度から改善を図っていく必要があります。
⑤料金回収率：１００％を下回っていることから、給水費用が給水収益で賄うことができていないため、更なる費用の削減はもちろん、財政収支計画及び施設の更新計画の両面からバランスの取れた健全な経営の改善が必要になります。
⑥給水原価：類似団体と比較して低いことが読み取れます。料金回収率など更なる向上のため、複数の指標を用い、管路施設の更新等の投資をより効率的に見直し、維持管理費の削減につなげていく必要もあります。
⑦施設利用率：類似団体と比較すると上回っているものの、将来の施設の更新において、適切な施設の規模とするため、本町内における施設を小さくしたり、機能を縮小させたり、さらに広域化及び共同化を視野に入れた検討の必要性があります。
⑧有収率：類似団体と比較して高いことが読み取れるものの、１００％には開きがあることから、給水される水量が収益に結び付いていないため、漏水の事故が発生したら、即復旧させるなど無駄にさせない対策をより一層図っていきます。</t>
    <rPh sb="18" eb="20">
      <t>ルイジ</t>
    </rPh>
    <rPh sb="20" eb="22">
      <t>ダンタイ</t>
    </rPh>
    <rPh sb="26" eb="28">
      <t>ウワマワ</t>
    </rPh>
    <rPh sb="35" eb="37">
      <t>ユダン</t>
    </rPh>
    <rPh sb="38" eb="41">
      <t>デ</t>
    </rPh>
    <rPh sb="224" eb="227">
      <t>ゼンネンド</t>
    </rPh>
    <rPh sb="228" eb="234">
      <t>クラ</t>
    </rPh>
    <rPh sb="234" eb="235">
      <t>タカ</t>
    </rPh>
    <rPh sb="243" eb="248">
      <t>コウジマエバライキン</t>
    </rPh>
    <rPh sb="249" eb="251">
      <t>キイン</t>
    </rPh>
    <rPh sb="260" eb="272">
      <t>ルイジダンタイヘイキ</t>
    </rPh>
    <rPh sb="272" eb="277">
      <t>タカイトハイ</t>
    </rPh>
    <rPh sb="282" eb="284">
      <t>シキン</t>
    </rPh>
    <rPh sb="289" eb="290">
      <t>オ</t>
    </rPh>
    <rPh sb="293" eb="299">
      <t>イヨウニチュウイ</t>
    </rPh>
    <rPh sb="303" eb="305">
      <t>ヒツヨウ</t>
    </rPh>
    <rPh sb="326" eb="329">
      <t>キギョウサイ</t>
    </rPh>
    <rPh sb="330" eb="332">
      <t>カド</t>
    </rPh>
    <rPh sb="333" eb="334">
      <t>タヨ</t>
    </rPh>
    <rPh sb="337" eb="339">
      <t>コッコ</t>
    </rPh>
    <rPh sb="339" eb="342">
      <t>ホジョキン</t>
    </rPh>
    <rPh sb="343" eb="347">
      <t>ジコシキン</t>
    </rPh>
    <rPh sb="348" eb="350">
      <t>カツヨウ</t>
    </rPh>
    <rPh sb="371" eb="383">
      <t>ユウケイコテイシサンゲ</t>
    </rPh>
    <rPh sb="383" eb="386">
      <t>マイネンド</t>
    </rPh>
    <rPh sb="386" eb="387">
      <t>タカ</t>
    </rPh>
    <rPh sb="398" eb="401">
      <t>ロウキュウカ</t>
    </rPh>
    <rPh sb="402" eb="404">
      <t>チャクジツ</t>
    </rPh>
    <rPh sb="405" eb="406">
      <t>スス</t>
    </rPh>
    <rPh sb="636" eb="638">
      <t>コウシン</t>
    </rPh>
    <rPh sb="803" eb="804">
      <t>タカ</t>
    </rPh>
    <rPh sb="808" eb="809">
      <t>ヨ</t>
    </rPh>
    <rPh sb="810" eb="811">
      <t>ト</t>
    </rPh>
    <phoneticPr fontId="1"/>
  </si>
  <si>
    <t>末端給水事業</t>
  </si>
  <si>
    <t>A6</t>
  </si>
  <si>
    <t>-</t>
  </si>
  <si>
    <t>Ｎ－４年度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</si>
  <si>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</si>
  <si>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</si>
  <si>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</si>
  <si>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</si>
  <si>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</si>
  <si>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</si>
  <si>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</si>
  <si>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</si>
  <si>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本町においては、人口が微増傾向にあり、給水収益の増加の連動に期待しつつも、施設全体の老朽化は着実に進行していると言えます。
　こうした背景を踏まえて、安定的な経営を継続的に図っていくために、中長期的な視点に立ち、老朽化した施設の更新や人口増加に対応した施設の充実を計画的に進めながら、より一層の経営の健全化及び効率化を図る必要があります。
　そのため、平成２８年度に策定したアセットマネジメントの計画、平成３０年度に財政収支及び施設の更新の見通しとのバランスが取れた投資・財政計画を柱とした中長期的な経営の基本計画である経営戦略の策定に取り組み、活用しています。具体的には、老朽管である石綿セメント管を約５０メートル更新しました。石綿セメント管の残延長の約２，２３７メートルも、自己財源をうまく配分しながら、更新していく予定になります。
　そして、策定した経営戦略に基づき、着実に計画を実践していくことが安定的かつ継続的な経営に結び付くものと考えています。</t>
    <rPh sb="302" eb="303">
      <t>ヤク</t>
    </rPh>
    <rPh sb="391" eb="393">
      <t>ケイカク</t>
    </rPh>
    <rPh sb="412" eb="414">
      <t>ケイエイ</t>
    </rPh>
    <rPh sb="415" eb="416">
      <t>ムス</t>
    </rPh>
    <rPh sb="417" eb="418">
      <t>ツ</t>
    </rPh>
    <rPh sb="422" eb="423">
      <t>カンガ</t>
    </rPh>
    <phoneticPr fontId="1"/>
  </si>
  <si>
    <t>①有形固定資産減価償却率：管路経年化率及び管路更新率と総合的に判断すると、類似団体と比較して低い水準にはありますが、引き続き更新等の財源の確保をしながら、経営を圧迫することなく、施設の更新への投資計画を進めていく必要があります。
②管路経年化率：低い水準を保っており、その背景には耐震性のある管路施設への更新を進めていて、引き続き老朽管の更新を図っていくことになっています。また、保有している管路施設について、耐用年数を把握し、事業費の平準化に考慮し、効果的かつ効率的な更新事業に取り組みます。
③管路更新率：類似団体と比べ低い水準を示していますが、令和４年度より継続事業として実施している上ノ原浄水場改修事業に多額の費用計上が見込まれるため、一時的に老朽管更新事業を縮小させていることが要因です。財源の確保や安定的な経営運営が最優先される中、管路施設の全体的な耐用年数を的確に把握した上で、適切に更新計画を実行していきます。</t>
    <rPh sb="48" eb="50">
      <t>スイジュン</t>
    </rPh>
    <rPh sb="262" eb="263">
      <t>ヒク</t>
    </rPh>
    <rPh sb="264" eb="266">
      <t>スイジュン</t>
    </rPh>
    <rPh sb="267" eb="268">
      <t>シメ</t>
    </rPh>
    <rPh sb="275" eb="277">
      <t>レイワ</t>
    </rPh>
    <rPh sb="278" eb="280">
      <t>ネンド</t>
    </rPh>
    <rPh sb="282" eb="286">
      <t>ケイゾクジギョウ</t>
    </rPh>
    <rPh sb="301" eb="305">
      <t>カイシュウジギョウ</t>
    </rPh>
    <rPh sb="306" eb="308">
      <t>タガク</t>
    </rPh>
    <rPh sb="309" eb="311">
      <t>ヒヨウ</t>
    </rPh>
    <rPh sb="311" eb="313">
      <t>ケイジョウ</t>
    </rPh>
    <rPh sb="314" eb="316">
      <t>ミコ</t>
    </rPh>
    <rPh sb="322" eb="325">
      <t>イチジテキ</t>
    </rPh>
    <rPh sb="331" eb="333">
      <t>ジギョウ</t>
    </rPh>
    <rPh sb="334" eb="336">
      <t>シュクショウ</t>
    </rPh>
    <rPh sb="344" eb="346">
      <t>ヨウイン</t>
    </rPh>
    <rPh sb="396" eb="398">
      <t>テキセツ</t>
    </rPh>
    <rPh sb="404" eb="406">
      <t>ジッコウ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</si>
</sst>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H&quot;yy"/>
    <numFmt numFmtId="177" formatCode="&quot;R&quot;dd"/>
    <numFmt numFmtId="178" formatCode="#,##0.00;&quot;△ &quot;#,##0.00"/>
    <numFmt numFmtId="179" formatCode="#,##0.00;&quot;△&quot;#,##0.00"/>
    <numFmt numFmtId="180" formatCode="#,##0.00;&quot;△&quot;#,##0.00;&quot;-&quot;"/>
    <numFmt numFmtId="181" formatCode="#,##0;&quot;△&quot;#,##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6" fontId="0" fillId="0" borderId="9" xfId="0" applyNumberFormat="1" applyBorder="1">
      <alignment vertical="center"/>
    </xf>
    <xf numFmtId="177"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9" fontId="0" fillId="5" borderId="9" xfId="1" applyNumberFormat="1" applyFont="1" applyFill="1" applyBorder="1" applyAlignment="1">
      <alignment vertical="center" shrinkToFit="1"/>
    </xf>
    <xf numFmtId="179" fontId="0" fillId="0" borderId="9" xfId="1" applyNumberFormat="1" applyFont="1" applyBorder="1" applyAlignment="1">
      <alignment vertical="center" shrinkToFit="1"/>
    </xf>
    <xf numFmtId="180" fontId="0" fillId="5" borderId="9" xfId="1" applyNumberFormat="1" applyFont="1" applyFill="1" applyBorder="1" applyAlignment="1">
      <alignment vertical="center" shrinkToFit="1"/>
    </xf>
    <xf numFmtId="40" fontId="0" fillId="0" borderId="0" xfId="0" applyNumberFormat="1">
      <alignment vertical="center"/>
    </xf>
    <xf numFmtId="178"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81" fontId="3" fillId="0" borderId="9" xfId="0" applyNumberFormat="1" applyFont="1" applyBorder="1" applyAlignment="1" applyProtection="1">
      <alignment horizontal="center" vertical="center" shrinkToFit="1"/>
      <protection hidden="1"/>
    </xf>
    <xf numFmtId="179" fontId="3" fillId="0" borderId="2" xfId="0" applyNumberFormat="1" applyFont="1" applyBorder="1" applyAlignment="1" applyProtection="1">
      <alignment horizontal="center" vertical="center" shrinkToFit="1"/>
      <protection hidden="1"/>
    </xf>
    <xf numFmtId="179" fontId="3" fillId="0" borderId="6" xfId="0" applyNumberFormat="1" applyFont="1" applyBorder="1" applyAlignment="1" applyProtection="1">
      <alignment horizontal="center" vertical="center" shrinkToFit="1"/>
      <protection hidden="1"/>
    </xf>
    <xf numFmtId="179"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9"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9" fillId="0" borderId="4"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1.46</c:v>
                </c:pt>
                <c:pt idx="1">
                  <c:v>1.78</c:v>
                </c:pt>
                <c:pt idx="2">
                  <c:v>0.4</c:v>
                </c:pt>
                <c:pt idx="3">
                  <c:v>0.5</c:v>
                </c:pt>
                <c:pt idx="4">
                  <c:v>0.01</c:v>
                </c:pt>
              </c:numCache>
            </c:numRef>
          </c:val>
          <c:extLst>
            <c:ext xmlns:c16="http://schemas.microsoft.com/office/drawing/2014/chart" uri="{C3380CC4-5D6E-409C-BE32-E72D297353CC}">
              <c16:uniqueId val="{00000000-774A-4539-B5CC-4845C92014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774A-4539-B5CC-4845C92014C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64.48</c:v>
                </c:pt>
                <c:pt idx="1">
                  <c:v>60.35</c:v>
                </c:pt>
                <c:pt idx="2">
                  <c:v>62.44</c:v>
                </c:pt>
                <c:pt idx="3">
                  <c:v>63.42</c:v>
                </c:pt>
                <c:pt idx="4">
                  <c:v>63.74</c:v>
                </c:pt>
              </c:numCache>
            </c:numRef>
          </c:val>
          <c:extLst>
            <c:ext xmlns:c16="http://schemas.microsoft.com/office/drawing/2014/chart" uri="{C3380CC4-5D6E-409C-BE32-E72D297353CC}">
              <c16:uniqueId val="{00000000-1A65-4BAA-84D9-89C0FEF344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1A65-4BAA-84D9-89C0FEF344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82.13</c:v>
                </c:pt>
                <c:pt idx="1">
                  <c:v>86.36</c:v>
                </c:pt>
                <c:pt idx="2">
                  <c:v>86.49</c:v>
                </c:pt>
                <c:pt idx="3">
                  <c:v>84.86</c:v>
                </c:pt>
                <c:pt idx="4">
                  <c:v>84.91</c:v>
                </c:pt>
              </c:numCache>
            </c:numRef>
          </c:val>
          <c:extLst>
            <c:ext xmlns:c16="http://schemas.microsoft.com/office/drawing/2014/chart" uri="{C3380CC4-5D6E-409C-BE32-E72D297353CC}">
              <c16:uniqueId val="{00000000-C521-475D-B551-243191198D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C521-475D-B551-243191198DA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105.23</c:v>
                </c:pt>
                <c:pt idx="1">
                  <c:v>105.3</c:v>
                </c:pt>
                <c:pt idx="2">
                  <c:v>104.26</c:v>
                </c:pt>
                <c:pt idx="3">
                  <c:v>106.58</c:v>
                </c:pt>
                <c:pt idx="4">
                  <c:v>108.48</c:v>
                </c:pt>
              </c:numCache>
            </c:numRef>
          </c:val>
          <c:extLst>
            <c:ext xmlns:c16="http://schemas.microsoft.com/office/drawing/2014/chart" uri="{C3380CC4-5D6E-409C-BE32-E72D297353CC}">
              <c16:uniqueId val="{00000000-7BD3-46CD-AFB6-D8F8241F7F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7BD3-46CD-AFB6-D8F8241F7FB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44.65</c:v>
                </c:pt>
                <c:pt idx="1">
                  <c:v>45.33</c:v>
                </c:pt>
                <c:pt idx="2">
                  <c:v>46.98</c:v>
                </c:pt>
                <c:pt idx="3">
                  <c:v>48.15</c:v>
                </c:pt>
                <c:pt idx="4">
                  <c:v>49.95</c:v>
                </c:pt>
              </c:numCache>
            </c:numRef>
          </c:val>
          <c:extLst>
            <c:ext xmlns:c16="http://schemas.microsoft.com/office/drawing/2014/chart" uri="{C3380CC4-5D6E-409C-BE32-E72D297353CC}">
              <c16:uniqueId val="{00000000-CECF-44C9-89C2-62DDAAB4ECD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CECF-44C9-89C2-62DDAAB4ECD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5.38</c:v>
                </c:pt>
                <c:pt idx="1">
                  <c:v>4.42</c:v>
                </c:pt>
                <c:pt idx="2">
                  <c:v>4.07</c:v>
                </c:pt>
                <c:pt idx="3">
                  <c:v>3.32</c:v>
                </c:pt>
                <c:pt idx="4">
                  <c:v>3.31</c:v>
                </c:pt>
              </c:numCache>
            </c:numRef>
          </c:val>
          <c:extLst>
            <c:ext xmlns:c16="http://schemas.microsoft.com/office/drawing/2014/chart" uri="{C3380CC4-5D6E-409C-BE32-E72D297353CC}">
              <c16:uniqueId val="{00000000-B576-4E5E-A2EE-97B3D437440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B576-4E5E-A2EE-97B3D437440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EB-4BC9-98AC-C3CFEDA907E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B6EB-4BC9-98AC-C3CFEDA907E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176.44</c:v>
                </c:pt>
                <c:pt idx="1">
                  <c:v>161.25</c:v>
                </c:pt>
                <c:pt idx="2">
                  <c:v>225.97</c:v>
                </c:pt>
                <c:pt idx="3">
                  <c:v>236.85</c:v>
                </c:pt>
                <c:pt idx="4">
                  <c:v>642.08000000000004</c:v>
                </c:pt>
              </c:numCache>
            </c:numRef>
          </c:val>
          <c:extLst>
            <c:ext xmlns:c16="http://schemas.microsoft.com/office/drawing/2014/chart" uri="{C3380CC4-5D6E-409C-BE32-E72D297353CC}">
              <c16:uniqueId val="{00000000-F98C-4240-9BC9-A38EF34DE85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F98C-4240-9BC9-A38EF34DE85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329.09</c:v>
                </c:pt>
                <c:pt idx="1">
                  <c:v>311.31</c:v>
                </c:pt>
                <c:pt idx="2">
                  <c:v>279.45999999999998</c:v>
                </c:pt>
                <c:pt idx="3">
                  <c:v>257.62</c:v>
                </c:pt>
                <c:pt idx="4">
                  <c:v>278.72000000000003</c:v>
                </c:pt>
              </c:numCache>
            </c:numRef>
          </c:val>
          <c:extLst>
            <c:ext xmlns:c16="http://schemas.microsoft.com/office/drawing/2014/chart" uri="{C3380CC4-5D6E-409C-BE32-E72D297353CC}">
              <c16:uniqueId val="{00000000-E134-475B-8D6B-CC90888F25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E134-475B-8D6B-CC90888F25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95.33</c:v>
                </c:pt>
                <c:pt idx="1">
                  <c:v>96.44</c:v>
                </c:pt>
                <c:pt idx="2">
                  <c:v>95.87</c:v>
                </c:pt>
                <c:pt idx="3">
                  <c:v>95.27</c:v>
                </c:pt>
                <c:pt idx="4">
                  <c:v>99.26</c:v>
                </c:pt>
              </c:numCache>
            </c:numRef>
          </c:val>
          <c:extLst>
            <c:ext xmlns:c16="http://schemas.microsoft.com/office/drawing/2014/chart" uri="{C3380CC4-5D6E-409C-BE32-E72D297353CC}">
              <c16:uniqueId val="{00000000-F8E8-43D7-8117-9E7A7C43E79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F8E8-43D7-8117-9E7A7C43E79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137.97999999999999</c:v>
                </c:pt>
                <c:pt idx="1">
                  <c:v>136.06</c:v>
                </c:pt>
                <c:pt idx="2">
                  <c:v>136.37</c:v>
                </c:pt>
                <c:pt idx="3">
                  <c:v>137.27000000000001</c:v>
                </c:pt>
                <c:pt idx="4">
                  <c:v>131.58000000000001</c:v>
                </c:pt>
              </c:numCache>
            </c:numRef>
          </c:val>
          <c:extLst>
            <c:ext xmlns:c16="http://schemas.microsoft.com/office/drawing/2014/chart" uri="{C3380CC4-5D6E-409C-BE32-E72D297353CC}">
              <c16:uniqueId val="{00000000-1528-4DFD-BB56-82479C1B342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1528-4DFD-BB56-82479C1B342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【108.70】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【1.34】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【252.29】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【268.07】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【89.76】</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【59.97】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【174.75】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【97.47】</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【51.51】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【23.75】</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【0.67】</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5"/>
  <sheetViews>
    <sheetView showGridLines="0" tabSelected="1" topLeftCell="AM47" zoomScale="115" zoomScaleNormal="115" workbookViewId="0">
      <selection activeCell="BK59" sqref="BK59"/>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1" t="s">
        <v>6</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x14ac:dyDescent="0.15">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x14ac:dyDescent="0.15">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群馬県　吉岡町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11</v>
      </c>
      <c r="C7" s="34"/>
      <c r="D7" s="34"/>
      <c r="E7" s="34"/>
      <c r="F7" s="34"/>
      <c r="G7" s="34"/>
      <c r="H7" s="34"/>
      <c r="I7" s="33" t="s">
        <v>5</v>
      </c>
      <c r="J7" s="34"/>
      <c r="K7" s="34"/>
      <c r="L7" s="34"/>
      <c r="M7" s="34"/>
      <c r="N7" s="34"/>
      <c r="O7" s="35"/>
      <c r="P7" s="36" t="s">
        <v>10</v>
      </c>
      <c r="Q7" s="36"/>
      <c r="R7" s="36"/>
      <c r="S7" s="36"/>
      <c r="T7" s="36"/>
      <c r="U7" s="36"/>
      <c r="V7" s="36"/>
      <c r="W7" s="36" t="s">
        <v>12</v>
      </c>
      <c r="X7" s="36"/>
      <c r="Y7" s="36"/>
      <c r="Z7" s="36"/>
      <c r="AA7" s="36"/>
      <c r="AB7" s="36"/>
      <c r="AC7" s="36"/>
      <c r="AD7" s="36" t="s">
        <v>8</v>
      </c>
      <c r="AE7" s="36"/>
      <c r="AF7" s="36"/>
      <c r="AG7" s="36"/>
      <c r="AH7" s="36"/>
      <c r="AI7" s="36"/>
      <c r="AJ7" s="36"/>
      <c r="AK7" s="2"/>
      <c r="AL7" s="36" t="s">
        <v>15</v>
      </c>
      <c r="AM7" s="36"/>
      <c r="AN7" s="36"/>
      <c r="AO7" s="36"/>
      <c r="AP7" s="36"/>
      <c r="AQ7" s="36"/>
      <c r="AR7" s="36"/>
      <c r="AS7" s="36"/>
      <c r="AT7" s="33" t="s">
        <v>3</v>
      </c>
      <c r="AU7" s="34"/>
      <c r="AV7" s="34"/>
      <c r="AW7" s="34"/>
      <c r="AX7" s="34"/>
      <c r="AY7" s="34"/>
      <c r="AZ7" s="34"/>
      <c r="BA7" s="34"/>
      <c r="BB7" s="36" t="s">
        <v>17</v>
      </c>
      <c r="BC7" s="36"/>
      <c r="BD7" s="36"/>
      <c r="BE7" s="36"/>
      <c r="BF7" s="36"/>
      <c r="BG7" s="36"/>
      <c r="BH7" s="36"/>
      <c r="BI7" s="36"/>
      <c r="BJ7" s="3"/>
      <c r="BK7" s="3"/>
      <c r="BL7" s="37" t="s">
        <v>18</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22371</v>
      </c>
      <c r="AM8" s="44"/>
      <c r="AN8" s="44"/>
      <c r="AO8" s="44"/>
      <c r="AP8" s="44"/>
      <c r="AQ8" s="44"/>
      <c r="AR8" s="44"/>
      <c r="AS8" s="44"/>
      <c r="AT8" s="45">
        <f>データ!$S$6</f>
        <v>20.46</v>
      </c>
      <c r="AU8" s="46"/>
      <c r="AV8" s="46"/>
      <c r="AW8" s="46"/>
      <c r="AX8" s="46"/>
      <c r="AY8" s="46"/>
      <c r="AZ8" s="46"/>
      <c r="BA8" s="46"/>
      <c r="BB8" s="47">
        <f>データ!$T$6</f>
        <v>1093.4000000000001</v>
      </c>
      <c r="BC8" s="47"/>
      <c r="BD8" s="47"/>
      <c r="BE8" s="47"/>
      <c r="BF8" s="47"/>
      <c r="BG8" s="47"/>
      <c r="BH8" s="47"/>
      <c r="BI8" s="47"/>
      <c r="BJ8" s="3"/>
      <c r="BK8" s="3"/>
      <c r="BL8" s="48" t="s">
        <v>4</v>
      </c>
      <c r="BM8" s="49"/>
      <c r="BN8" s="50" t="s">
        <v>20</v>
      </c>
      <c r="BO8" s="50"/>
      <c r="BP8" s="50"/>
      <c r="BQ8" s="50"/>
      <c r="BR8" s="50"/>
      <c r="BS8" s="50"/>
      <c r="BT8" s="50"/>
      <c r="BU8" s="50"/>
      <c r="BV8" s="50"/>
      <c r="BW8" s="50"/>
      <c r="BX8" s="50"/>
      <c r="BY8" s="51"/>
    </row>
    <row r="9" spans="1:78" ht="18.75" customHeight="1" x14ac:dyDescent="0.15">
      <c r="A9" s="2"/>
      <c r="B9" s="33" t="s">
        <v>22</v>
      </c>
      <c r="C9" s="34"/>
      <c r="D9" s="34"/>
      <c r="E9" s="34"/>
      <c r="F9" s="34"/>
      <c r="G9" s="34"/>
      <c r="H9" s="34"/>
      <c r="I9" s="33" t="s">
        <v>23</v>
      </c>
      <c r="J9" s="34"/>
      <c r="K9" s="34"/>
      <c r="L9" s="34"/>
      <c r="M9" s="34"/>
      <c r="N9" s="34"/>
      <c r="O9" s="35"/>
      <c r="P9" s="36" t="s">
        <v>25</v>
      </c>
      <c r="Q9" s="36"/>
      <c r="R9" s="36"/>
      <c r="S9" s="36"/>
      <c r="T9" s="36"/>
      <c r="U9" s="36"/>
      <c r="V9" s="36"/>
      <c r="W9" s="36" t="s">
        <v>21</v>
      </c>
      <c r="X9" s="36"/>
      <c r="Y9" s="36"/>
      <c r="Z9" s="36"/>
      <c r="AA9" s="36"/>
      <c r="AB9" s="36"/>
      <c r="AC9" s="36"/>
      <c r="AD9" s="2"/>
      <c r="AE9" s="2"/>
      <c r="AF9" s="2"/>
      <c r="AG9" s="2"/>
      <c r="AH9" s="2"/>
      <c r="AI9" s="2"/>
      <c r="AJ9" s="2"/>
      <c r="AK9" s="2"/>
      <c r="AL9" s="36" t="s">
        <v>26</v>
      </c>
      <c r="AM9" s="36"/>
      <c r="AN9" s="36"/>
      <c r="AO9" s="36"/>
      <c r="AP9" s="36"/>
      <c r="AQ9" s="36"/>
      <c r="AR9" s="36"/>
      <c r="AS9" s="36"/>
      <c r="AT9" s="33" t="s">
        <v>30</v>
      </c>
      <c r="AU9" s="34"/>
      <c r="AV9" s="34"/>
      <c r="AW9" s="34"/>
      <c r="AX9" s="34"/>
      <c r="AY9" s="34"/>
      <c r="AZ9" s="34"/>
      <c r="BA9" s="34"/>
      <c r="BB9" s="36" t="s">
        <v>14</v>
      </c>
      <c r="BC9" s="36"/>
      <c r="BD9" s="36"/>
      <c r="BE9" s="36"/>
      <c r="BF9" s="36"/>
      <c r="BG9" s="36"/>
      <c r="BH9" s="36"/>
      <c r="BI9" s="36"/>
      <c r="BJ9" s="3"/>
      <c r="BK9" s="3"/>
      <c r="BL9" s="52" t="s">
        <v>31</v>
      </c>
      <c r="BM9" s="53"/>
      <c r="BN9" s="54" t="s">
        <v>33</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77.22</v>
      </c>
      <c r="J10" s="46"/>
      <c r="K10" s="46"/>
      <c r="L10" s="46"/>
      <c r="M10" s="46"/>
      <c r="N10" s="46"/>
      <c r="O10" s="56"/>
      <c r="P10" s="47">
        <f>データ!$P$6</f>
        <v>99.65</v>
      </c>
      <c r="Q10" s="47"/>
      <c r="R10" s="47"/>
      <c r="S10" s="47"/>
      <c r="T10" s="47"/>
      <c r="U10" s="47"/>
      <c r="V10" s="47"/>
      <c r="W10" s="44">
        <f>データ!$Q$6</f>
        <v>2497</v>
      </c>
      <c r="X10" s="44"/>
      <c r="Y10" s="44"/>
      <c r="Z10" s="44"/>
      <c r="AA10" s="44"/>
      <c r="AB10" s="44"/>
      <c r="AC10" s="44"/>
      <c r="AD10" s="2"/>
      <c r="AE10" s="2"/>
      <c r="AF10" s="2"/>
      <c r="AG10" s="2"/>
      <c r="AH10" s="2"/>
      <c r="AI10" s="2"/>
      <c r="AJ10" s="2"/>
      <c r="AK10" s="2"/>
      <c r="AL10" s="44">
        <f>データ!$U$6</f>
        <v>22310</v>
      </c>
      <c r="AM10" s="44"/>
      <c r="AN10" s="44"/>
      <c r="AO10" s="44"/>
      <c r="AP10" s="44"/>
      <c r="AQ10" s="44"/>
      <c r="AR10" s="44"/>
      <c r="AS10" s="44"/>
      <c r="AT10" s="45">
        <f>データ!$V$6</f>
        <v>20.46</v>
      </c>
      <c r="AU10" s="46"/>
      <c r="AV10" s="46"/>
      <c r="AW10" s="46"/>
      <c r="AX10" s="46"/>
      <c r="AY10" s="46"/>
      <c r="AZ10" s="46"/>
      <c r="BA10" s="46"/>
      <c r="BB10" s="47">
        <f>データ!$W$6</f>
        <v>1090.42</v>
      </c>
      <c r="BC10" s="47"/>
      <c r="BD10" s="47"/>
      <c r="BE10" s="47"/>
      <c r="BF10" s="47"/>
      <c r="BG10" s="47"/>
      <c r="BH10" s="47"/>
      <c r="BI10" s="47"/>
      <c r="BJ10" s="2"/>
      <c r="BK10" s="2"/>
      <c r="BL10" s="57" t="s">
        <v>35</v>
      </c>
      <c r="BM10" s="58"/>
      <c r="BN10" s="59" t="s">
        <v>16</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36</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38</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70" t="s">
        <v>39</v>
      </c>
      <c r="BM14" s="71"/>
      <c r="BN14" s="71"/>
      <c r="BO14" s="71"/>
      <c r="BP14" s="71"/>
      <c r="BQ14" s="71"/>
      <c r="BR14" s="71"/>
      <c r="BS14" s="71"/>
      <c r="BT14" s="71"/>
      <c r="BU14" s="71"/>
      <c r="BV14" s="71"/>
      <c r="BW14" s="71"/>
      <c r="BX14" s="71"/>
      <c r="BY14" s="71"/>
      <c r="BZ14" s="72"/>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73"/>
      <c r="BM15" s="74"/>
      <c r="BN15" s="74"/>
      <c r="BO15" s="74"/>
      <c r="BP15" s="74"/>
      <c r="BQ15" s="74"/>
      <c r="BR15" s="74"/>
      <c r="BS15" s="74"/>
      <c r="BT15" s="74"/>
      <c r="BU15" s="74"/>
      <c r="BV15" s="74"/>
      <c r="BW15" s="74"/>
      <c r="BX15" s="74"/>
      <c r="BY15" s="74"/>
      <c r="BZ15" s="7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6" t="s">
        <v>97</v>
      </c>
      <c r="BM16" s="77"/>
      <c r="BN16" s="77"/>
      <c r="BO16" s="77"/>
      <c r="BP16" s="77"/>
      <c r="BQ16" s="77"/>
      <c r="BR16" s="77"/>
      <c r="BS16" s="77"/>
      <c r="BT16" s="77"/>
      <c r="BU16" s="77"/>
      <c r="BV16" s="77"/>
      <c r="BW16" s="77"/>
      <c r="BX16" s="77"/>
      <c r="BY16" s="77"/>
      <c r="BZ16" s="7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6"/>
      <c r="BM17" s="77"/>
      <c r="BN17" s="77"/>
      <c r="BO17" s="77"/>
      <c r="BP17" s="77"/>
      <c r="BQ17" s="77"/>
      <c r="BR17" s="77"/>
      <c r="BS17" s="77"/>
      <c r="BT17" s="77"/>
      <c r="BU17" s="77"/>
      <c r="BV17" s="77"/>
      <c r="BW17" s="77"/>
      <c r="BX17" s="77"/>
      <c r="BY17" s="77"/>
      <c r="BZ17" s="7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6"/>
      <c r="BM18" s="77"/>
      <c r="BN18" s="77"/>
      <c r="BO18" s="77"/>
      <c r="BP18" s="77"/>
      <c r="BQ18" s="77"/>
      <c r="BR18" s="77"/>
      <c r="BS18" s="77"/>
      <c r="BT18" s="77"/>
      <c r="BU18" s="77"/>
      <c r="BV18" s="77"/>
      <c r="BW18" s="77"/>
      <c r="BX18" s="77"/>
      <c r="BY18" s="77"/>
      <c r="BZ18" s="7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6"/>
      <c r="BM19" s="77"/>
      <c r="BN19" s="77"/>
      <c r="BO19" s="77"/>
      <c r="BP19" s="77"/>
      <c r="BQ19" s="77"/>
      <c r="BR19" s="77"/>
      <c r="BS19" s="77"/>
      <c r="BT19" s="77"/>
      <c r="BU19" s="77"/>
      <c r="BV19" s="77"/>
      <c r="BW19" s="77"/>
      <c r="BX19" s="77"/>
      <c r="BY19" s="77"/>
      <c r="BZ19" s="7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6"/>
      <c r="BM20" s="77"/>
      <c r="BN20" s="77"/>
      <c r="BO20" s="77"/>
      <c r="BP20" s="77"/>
      <c r="BQ20" s="77"/>
      <c r="BR20" s="77"/>
      <c r="BS20" s="77"/>
      <c r="BT20" s="77"/>
      <c r="BU20" s="77"/>
      <c r="BV20" s="77"/>
      <c r="BW20" s="77"/>
      <c r="BX20" s="77"/>
      <c r="BY20" s="77"/>
      <c r="BZ20" s="7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6"/>
      <c r="BM21" s="77"/>
      <c r="BN21" s="77"/>
      <c r="BO21" s="77"/>
      <c r="BP21" s="77"/>
      <c r="BQ21" s="77"/>
      <c r="BR21" s="77"/>
      <c r="BS21" s="77"/>
      <c r="BT21" s="77"/>
      <c r="BU21" s="77"/>
      <c r="BV21" s="77"/>
      <c r="BW21" s="77"/>
      <c r="BX21" s="77"/>
      <c r="BY21" s="77"/>
      <c r="BZ21" s="7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6"/>
      <c r="BM22" s="77"/>
      <c r="BN22" s="77"/>
      <c r="BO22" s="77"/>
      <c r="BP22" s="77"/>
      <c r="BQ22" s="77"/>
      <c r="BR22" s="77"/>
      <c r="BS22" s="77"/>
      <c r="BT22" s="77"/>
      <c r="BU22" s="77"/>
      <c r="BV22" s="77"/>
      <c r="BW22" s="77"/>
      <c r="BX22" s="77"/>
      <c r="BY22" s="77"/>
      <c r="BZ22" s="7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6"/>
      <c r="BM23" s="77"/>
      <c r="BN23" s="77"/>
      <c r="BO23" s="77"/>
      <c r="BP23" s="77"/>
      <c r="BQ23" s="77"/>
      <c r="BR23" s="77"/>
      <c r="BS23" s="77"/>
      <c r="BT23" s="77"/>
      <c r="BU23" s="77"/>
      <c r="BV23" s="77"/>
      <c r="BW23" s="77"/>
      <c r="BX23" s="77"/>
      <c r="BY23" s="77"/>
      <c r="BZ23" s="7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6"/>
      <c r="BM24" s="77"/>
      <c r="BN24" s="77"/>
      <c r="BO24" s="77"/>
      <c r="BP24" s="77"/>
      <c r="BQ24" s="77"/>
      <c r="BR24" s="77"/>
      <c r="BS24" s="77"/>
      <c r="BT24" s="77"/>
      <c r="BU24" s="77"/>
      <c r="BV24" s="77"/>
      <c r="BW24" s="77"/>
      <c r="BX24" s="77"/>
      <c r="BY24" s="77"/>
      <c r="BZ24" s="7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6"/>
      <c r="BM25" s="77"/>
      <c r="BN25" s="77"/>
      <c r="BO25" s="77"/>
      <c r="BP25" s="77"/>
      <c r="BQ25" s="77"/>
      <c r="BR25" s="77"/>
      <c r="BS25" s="77"/>
      <c r="BT25" s="77"/>
      <c r="BU25" s="77"/>
      <c r="BV25" s="77"/>
      <c r="BW25" s="77"/>
      <c r="BX25" s="77"/>
      <c r="BY25" s="77"/>
      <c r="BZ25" s="7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6"/>
      <c r="BM26" s="77"/>
      <c r="BN26" s="77"/>
      <c r="BO26" s="77"/>
      <c r="BP26" s="77"/>
      <c r="BQ26" s="77"/>
      <c r="BR26" s="77"/>
      <c r="BS26" s="77"/>
      <c r="BT26" s="77"/>
      <c r="BU26" s="77"/>
      <c r="BV26" s="77"/>
      <c r="BW26" s="77"/>
      <c r="BX26" s="77"/>
      <c r="BY26" s="77"/>
      <c r="BZ26" s="7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6"/>
      <c r="BM27" s="77"/>
      <c r="BN27" s="77"/>
      <c r="BO27" s="77"/>
      <c r="BP27" s="77"/>
      <c r="BQ27" s="77"/>
      <c r="BR27" s="77"/>
      <c r="BS27" s="77"/>
      <c r="BT27" s="77"/>
      <c r="BU27" s="77"/>
      <c r="BV27" s="77"/>
      <c r="BW27" s="77"/>
      <c r="BX27" s="77"/>
      <c r="BY27" s="77"/>
      <c r="BZ27" s="7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6"/>
      <c r="BM28" s="77"/>
      <c r="BN28" s="77"/>
      <c r="BO28" s="77"/>
      <c r="BP28" s="77"/>
      <c r="BQ28" s="77"/>
      <c r="BR28" s="77"/>
      <c r="BS28" s="77"/>
      <c r="BT28" s="77"/>
      <c r="BU28" s="77"/>
      <c r="BV28" s="77"/>
      <c r="BW28" s="77"/>
      <c r="BX28" s="77"/>
      <c r="BY28" s="77"/>
      <c r="BZ28" s="7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6"/>
      <c r="BM29" s="77"/>
      <c r="BN29" s="77"/>
      <c r="BO29" s="77"/>
      <c r="BP29" s="77"/>
      <c r="BQ29" s="77"/>
      <c r="BR29" s="77"/>
      <c r="BS29" s="77"/>
      <c r="BT29" s="77"/>
      <c r="BU29" s="77"/>
      <c r="BV29" s="77"/>
      <c r="BW29" s="77"/>
      <c r="BX29" s="77"/>
      <c r="BY29" s="77"/>
      <c r="BZ29" s="7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6"/>
      <c r="BM30" s="77"/>
      <c r="BN30" s="77"/>
      <c r="BO30" s="77"/>
      <c r="BP30" s="77"/>
      <c r="BQ30" s="77"/>
      <c r="BR30" s="77"/>
      <c r="BS30" s="77"/>
      <c r="BT30" s="77"/>
      <c r="BU30" s="77"/>
      <c r="BV30" s="77"/>
      <c r="BW30" s="77"/>
      <c r="BX30" s="77"/>
      <c r="BY30" s="77"/>
      <c r="BZ30" s="7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6"/>
      <c r="BM31" s="77"/>
      <c r="BN31" s="77"/>
      <c r="BO31" s="77"/>
      <c r="BP31" s="77"/>
      <c r="BQ31" s="77"/>
      <c r="BR31" s="77"/>
      <c r="BS31" s="77"/>
      <c r="BT31" s="77"/>
      <c r="BU31" s="77"/>
      <c r="BV31" s="77"/>
      <c r="BW31" s="77"/>
      <c r="BX31" s="77"/>
      <c r="BY31" s="77"/>
      <c r="BZ31" s="7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6"/>
      <c r="BM32" s="77"/>
      <c r="BN32" s="77"/>
      <c r="BO32" s="77"/>
      <c r="BP32" s="77"/>
      <c r="BQ32" s="77"/>
      <c r="BR32" s="77"/>
      <c r="BS32" s="77"/>
      <c r="BT32" s="77"/>
      <c r="BU32" s="77"/>
      <c r="BV32" s="77"/>
      <c r="BW32" s="77"/>
      <c r="BX32" s="77"/>
      <c r="BY32" s="77"/>
      <c r="BZ32" s="7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6"/>
      <c r="BM33" s="77"/>
      <c r="BN33" s="77"/>
      <c r="BO33" s="77"/>
      <c r="BP33" s="77"/>
      <c r="BQ33" s="77"/>
      <c r="BR33" s="77"/>
      <c r="BS33" s="77"/>
      <c r="BT33" s="77"/>
      <c r="BU33" s="77"/>
      <c r="BV33" s="77"/>
      <c r="BW33" s="77"/>
      <c r="BX33" s="77"/>
      <c r="BY33" s="77"/>
      <c r="BZ33" s="78"/>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6"/>
      <c r="BM34" s="77"/>
      <c r="BN34" s="77"/>
      <c r="BO34" s="77"/>
      <c r="BP34" s="77"/>
      <c r="BQ34" s="77"/>
      <c r="BR34" s="77"/>
      <c r="BS34" s="77"/>
      <c r="BT34" s="77"/>
      <c r="BU34" s="77"/>
      <c r="BV34" s="77"/>
      <c r="BW34" s="77"/>
      <c r="BX34" s="77"/>
      <c r="BY34" s="77"/>
      <c r="BZ34" s="78"/>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6"/>
      <c r="BM35" s="77"/>
      <c r="BN35" s="77"/>
      <c r="BO35" s="77"/>
      <c r="BP35" s="77"/>
      <c r="BQ35" s="77"/>
      <c r="BR35" s="77"/>
      <c r="BS35" s="77"/>
      <c r="BT35" s="77"/>
      <c r="BU35" s="77"/>
      <c r="BV35" s="77"/>
      <c r="BW35" s="77"/>
      <c r="BX35" s="77"/>
      <c r="BY35" s="77"/>
      <c r="BZ35" s="7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6"/>
      <c r="BM36" s="77"/>
      <c r="BN36" s="77"/>
      <c r="BO36" s="77"/>
      <c r="BP36" s="77"/>
      <c r="BQ36" s="77"/>
      <c r="BR36" s="77"/>
      <c r="BS36" s="77"/>
      <c r="BT36" s="77"/>
      <c r="BU36" s="77"/>
      <c r="BV36" s="77"/>
      <c r="BW36" s="77"/>
      <c r="BX36" s="77"/>
      <c r="BY36" s="77"/>
      <c r="BZ36" s="7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6"/>
      <c r="BM37" s="77"/>
      <c r="BN37" s="77"/>
      <c r="BO37" s="77"/>
      <c r="BP37" s="77"/>
      <c r="BQ37" s="77"/>
      <c r="BR37" s="77"/>
      <c r="BS37" s="77"/>
      <c r="BT37" s="77"/>
      <c r="BU37" s="77"/>
      <c r="BV37" s="77"/>
      <c r="BW37" s="77"/>
      <c r="BX37" s="77"/>
      <c r="BY37" s="77"/>
      <c r="BZ37" s="7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6"/>
      <c r="BM38" s="77"/>
      <c r="BN38" s="77"/>
      <c r="BO38" s="77"/>
      <c r="BP38" s="77"/>
      <c r="BQ38" s="77"/>
      <c r="BR38" s="77"/>
      <c r="BS38" s="77"/>
      <c r="BT38" s="77"/>
      <c r="BU38" s="77"/>
      <c r="BV38" s="77"/>
      <c r="BW38" s="77"/>
      <c r="BX38" s="77"/>
      <c r="BY38" s="77"/>
      <c r="BZ38" s="7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6"/>
      <c r="BM39" s="77"/>
      <c r="BN39" s="77"/>
      <c r="BO39" s="77"/>
      <c r="BP39" s="77"/>
      <c r="BQ39" s="77"/>
      <c r="BR39" s="77"/>
      <c r="BS39" s="77"/>
      <c r="BT39" s="77"/>
      <c r="BU39" s="77"/>
      <c r="BV39" s="77"/>
      <c r="BW39" s="77"/>
      <c r="BX39" s="77"/>
      <c r="BY39" s="77"/>
      <c r="BZ39" s="7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6"/>
      <c r="BM40" s="77"/>
      <c r="BN40" s="77"/>
      <c r="BO40" s="77"/>
      <c r="BP40" s="77"/>
      <c r="BQ40" s="77"/>
      <c r="BR40" s="77"/>
      <c r="BS40" s="77"/>
      <c r="BT40" s="77"/>
      <c r="BU40" s="77"/>
      <c r="BV40" s="77"/>
      <c r="BW40" s="77"/>
      <c r="BX40" s="77"/>
      <c r="BY40" s="77"/>
      <c r="BZ40" s="7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6"/>
      <c r="BM41" s="77"/>
      <c r="BN41" s="77"/>
      <c r="BO41" s="77"/>
      <c r="BP41" s="77"/>
      <c r="BQ41" s="77"/>
      <c r="BR41" s="77"/>
      <c r="BS41" s="77"/>
      <c r="BT41" s="77"/>
      <c r="BU41" s="77"/>
      <c r="BV41" s="77"/>
      <c r="BW41" s="77"/>
      <c r="BX41" s="77"/>
      <c r="BY41" s="77"/>
      <c r="BZ41" s="7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6"/>
      <c r="BM42" s="77"/>
      <c r="BN42" s="77"/>
      <c r="BO42" s="77"/>
      <c r="BP42" s="77"/>
      <c r="BQ42" s="77"/>
      <c r="BR42" s="77"/>
      <c r="BS42" s="77"/>
      <c r="BT42" s="77"/>
      <c r="BU42" s="77"/>
      <c r="BV42" s="77"/>
      <c r="BW42" s="77"/>
      <c r="BX42" s="77"/>
      <c r="BY42" s="77"/>
      <c r="BZ42" s="7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6"/>
      <c r="BM43" s="77"/>
      <c r="BN43" s="77"/>
      <c r="BO43" s="77"/>
      <c r="BP43" s="77"/>
      <c r="BQ43" s="77"/>
      <c r="BR43" s="77"/>
      <c r="BS43" s="77"/>
      <c r="BT43" s="77"/>
      <c r="BU43" s="77"/>
      <c r="BV43" s="77"/>
      <c r="BW43" s="77"/>
      <c r="BX43" s="77"/>
      <c r="BY43" s="77"/>
      <c r="BZ43" s="7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70" t="s">
        <v>41</v>
      </c>
      <c r="BM45" s="71"/>
      <c r="BN45" s="71"/>
      <c r="BO45" s="71"/>
      <c r="BP45" s="71"/>
      <c r="BQ45" s="71"/>
      <c r="BR45" s="71"/>
      <c r="BS45" s="71"/>
      <c r="BT45" s="71"/>
      <c r="BU45" s="71"/>
      <c r="BV45" s="71"/>
      <c r="BW45" s="71"/>
      <c r="BX45" s="71"/>
      <c r="BY45" s="71"/>
      <c r="BZ45" s="7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3"/>
      <c r="BM46" s="74"/>
      <c r="BN46" s="74"/>
      <c r="BO46" s="74"/>
      <c r="BP46" s="74"/>
      <c r="BQ46" s="74"/>
      <c r="BR46" s="74"/>
      <c r="BS46" s="74"/>
      <c r="BT46" s="74"/>
      <c r="BU46" s="74"/>
      <c r="BV46" s="74"/>
      <c r="BW46" s="74"/>
      <c r="BX46" s="74"/>
      <c r="BY46" s="74"/>
      <c r="BZ46" s="7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6" t="s">
        <v>111</v>
      </c>
      <c r="BM47" s="77"/>
      <c r="BN47" s="77"/>
      <c r="BO47" s="77"/>
      <c r="BP47" s="77"/>
      <c r="BQ47" s="77"/>
      <c r="BR47" s="77"/>
      <c r="BS47" s="77"/>
      <c r="BT47" s="77"/>
      <c r="BU47" s="77"/>
      <c r="BV47" s="77"/>
      <c r="BW47" s="77"/>
      <c r="BX47" s="77"/>
      <c r="BY47" s="77"/>
      <c r="BZ47" s="7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6"/>
      <c r="BM48" s="77"/>
      <c r="BN48" s="77"/>
      <c r="BO48" s="77"/>
      <c r="BP48" s="77"/>
      <c r="BQ48" s="77"/>
      <c r="BR48" s="77"/>
      <c r="BS48" s="77"/>
      <c r="BT48" s="77"/>
      <c r="BU48" s="77"/>
      <c r="BV48" s="77"/>
      <c r="BW48" s="77"/>
      <c r="BX48" s="77"/>
      <c r="BY48" s="77"/>
      <c r="BZ48" s="7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6"/>
      <c r="BM49" s="77"/>
      <c r="BN49" s="77"/>
      <c r="BO49" s="77"/>
      <c r="BP49" s="77"/>
      <c r="BQ49" s="77"/>
      <c r="BR49" s="77"/>
      <c r="BS49" s="77"/>
      <c r="BT49" s="77"/>
      <c r="BU49" s="77"/>
      <c r="BV49" s="77"/>
      <c r="BW49" s="77"/>
      <c r="BX49" s="77"/>
      <c r="BY49" s="77"/>
      <c r="BZ49" s="7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6"/>
      <c r="BM50" s="77"/>
      <c r="BN50" s="77"/>
      <c r="BO50" s="77"/>
      <c r="BP50" s="77"/>
      <c r="BQ50" s="77"/>
      <c r="BR50" s="77"/>
      <c r="BS50" s="77"/>
      <c r="BT50" s="77"/>
      <c r="BU50" s="77"/>
      <c r="BV50" s="77"/>
      <c r="BW50" s="77"/>
      <c r="BX50" s="77"/>
      <c r="BY50" s="77"/>
      <c r="BZ50" s="7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6"/>
      <c r="BM51" s="77"/>
      <c r="BN51" s="77"/>
      <c r="BO51" s="77"/>
      <c r="BP51" s="77"/>
      <c r="BQ51" s="77"/>
      <c r="BR51" s="77"/>
      <c r="BS51" s="77"/>
      <c r="BT51" s="77"/>
      <c r="BU51" s="77"/>
      <c r="BV51" s="77"/>
      <c r="BW51" s="77"/>
      <c r="BX51" s="77"/>
      <c r="BY51" s="77"/>
      <c r="BZ51" s="7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6"/>
      <c r="BM52" s="77"/>
      <c r="BN52" s="77"/>
      <c r="BO52" s="77"/>
      <c r="BP52" s="77"/>
      <c r="BQ52" s="77"/>
      <c r="BR52" s="77"/>
      <c r="BS52" s="77"/>
      <c r="BT52" s="77"/>
      <c r="BU52" s="77"/>
      <c r="BV52" s="77"/>
      <c r="BW52" s="77"/>
      <c r="BX52" s="77"/>
      <c r="BY52" s="77"/>
      <c r="BZ52" s="7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6"/>
      <c r="BM53" s="77"/>
      <c r="BN53" s="77"/>
      <c r="BO53" s="77"/>
      <c r="BP53" s="77"/>
      <c r="BQ53" s="77"/>
      <c r="BR53" s="77"/>
      <c r="BS53" s="77"/>
      <c r="BT53" s="77"/>
      <c r="BU53" s="77"/>
      <c r="BV53" s="77"/>
      <c r="BW53" s="77"/>
      <c r="BX53" s="77"/>
      <c r="BY53" s="77"/>
      <c r="BZ53" s="7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6"/>
      <c r="BM54" s="77"/>
      <c r="BN54" s="77"/>
      <c r="BO54" s="77"/>
      <c r="BP54" s="77"/>
      <c r="BQ54" s="77"/>
      <c r="BR54" s="77"/>
      <c r="BS54" s="77"/>
      <c r="BT54" s="77"/>
      <c r="BU54" s="77"/>
      <c r="BV54" s="77"/>
      <c r="BW54" s="77"/>
      <c r="BX54" s="77"/>
      <c r="BY54" s="77"/>
      <c r="BZ54" s="7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6"/>
      <c r="BM55" s="77"/>
      <c r="BN55" s="77"/>
      <c r="BO55" s="77"/>
      <c r="BP55" s="77"/>
      <c r="BQ55" s="77"/>
      <c r="BR55" s="77"/>
      <c r="BS55" s="77"/>
      <c r="BT55" s="77"/>
      <c r="BU55" s="77"/>
      <c r="BV55" s="77"/>
      <c r="BW55" s="77"/>
      <c r="BX55" s="77"/>
      <c r="BY55" s="77"/>
      <c r="BZ55" s="78"/>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6"/>
      <c r="BM56" s="77"/>
      <c r="BN56" s="77"/>
      <c r="BO56" s="77"/>
      <c r="BP56" s="77"/>
      <c r="BQ56" s="77"/>
      <c r="BR56" s="77"/>
      <c r="BS56" s="77"/>
      <c r="BT56" s="77"/>
      <c r="BU56" s="77"/>
      <c r="BV56" s="77"/>
      <c r="BW56" s="77"/>
      <c r="BX56" s="77"/>
      <c r="BY56" s="77"/>
      <c r="BZ56" s="78"/>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6"/>
      <c r="BM57" s="77"/>
      <c r="BN57" s="77"/>
      <c r="BO57" s="77"/>
      <c r="BP57" s="77"/>
      <c r="BQ57" s="77"/>
      <c r="BR57" s="77"/>
      <c r="BS57" s="77"/>
      <c r="BT57" s="77"/>
      <c r="BU57" s="77"/>
      <c r="BV57" s="77"/>
      <c r="BW57" s="77"/>
      <c r="BX57" s="77"/>
      <c r="BY57" s="77"/>
      <c r="BZ57" s="78"/>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6"/>
      <c r="BM58" s="77"/>
      <c r="BN58" s="77"/>
      <c r="BO58" s="77"/>
      <c r="BP58" s="77"/>
      <c r="BQ58" s="77"/>
      <c r="BR58" s="77"/>
      <c r="BS58" s="77"/>
      <c r="BT58" s="77"/>
      <c r="BU58" s="77"/>
      <c r="BV58" s="77"/>
      <c r="BW58" s="77"/>
      <c r="BX58" s="77"/>
      <c r="BY58" s="77"/>
      <c r="BZ58" s="78"/>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6"/>
      <c r="BM59" s="77"/>
      <c r="BN59" s="77"/>
      <c r="BO59" s="77"/>
      <c r="BP59" s="77"/>
      <c r="BQ59" s="77"/>
      <c r="BR59" s="77"/>
      <c r="BS59" s="77"/>
      <c r="BT59" s="77"/>
      <c r="BU59" s="77"/>
      <c r="BV59" s="77"/>
      <c r="BW59" s="77"/>
      <c r="BX59" s="77"/>
      <c r="BY59" s="77"/>
      <c r="BZ59" s="78"/>
    </row>
    <row r="60" spans="1:78" ht="13.5" customHeight="1" x14ac:dyDescent="0.15">
      <c r="A60" s="2"/>
      <c r="B60" s="67" t="s">
        <v>2</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76"/>
      <c r="BM60" s="77"/>
      <c r="BN60" s="77"/>
      <c r="BO60" s="77"/>
      <c r="BP60" s="77"/>
      <c r="BQ60" s="77"/>
      <c r="BR60" s="77"/>
      <c r="BS60" s="77"/>
      <c r="BT60" s="77"/>
      <c r="BU60" s="77"/>
      <c r="BV60" s="77"/>
      <c r="BW60" s="77"/>
      <c r="BX60" s="77"/>
      <c r="BY60" s="77"/>
      <c r="BZ60" s="78"/>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76"/>
      <c r="BM61" s="77"/>
      <c r="BN61" s="77"/>
      <c r="BO61" s="77"/>
      <c r="BP61" s="77"/>
      <c r="BQ61" s="77"/>
      <c r="BR61" s="77"/>
      <c r="BS61" s="77"/>
      <c r="BT61" s="77"/>
      <c r="BU61" s="77"/>
      <c r="BV61" s="77"/>
      <c r="BW61" s="77"/>
      <c r="BX61" s="77"/>
      <c r="BY61" s="77"/>
      <c r="BZ61" s="7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6"/>
      <c r="BM62" s="77"/>
      <c r="BN62" s="77"/>
      <c r="BO62" s="77"/>
      <c r="BP62" s="77"/>
      <c r="BQ62" s="77"/>
      <c r="BR62" s="77"/>
      <c r="BS62" s="77"/>
      <c r="BT62" s="77"/>
      <c r="BU62" s="77"/>
      <c r="BV62" s="77"/>
      <c r="BW62" s="77"/>
      <c r="BX62" s="77"/>
      <c r="BY62" s="77"/>
      <c r="BZ62" s="7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70" t="s">
        <v>1</v>
      </c>
      <c r="BM64" s="71"/>
      <c r="BN64" s="71"/>
      <c r="BO64" s="71"/>
      <c r="BP64" s="71"/>
      <c r="BQ64" s="71"/>
      <c r="BR64" s="71"/>
      <c r="BS64" s="71"/>
      <c r="BT64" s="71"/>
      <c r="BU64" s="71"/>
      <c r="BV64" s="71"/>
      <c r="BW64" s="71"/>
      <c r="BX64" s="71"/>
      <c r="BY64" s="71"/>
      <c r="BZ64" s="7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3"/>
      <c r="BM65" s="74"/>
      <c r="BN65" s="74"/>
      <c r="BO65" s="74"/>
      <c r="BP65" s="74"/>
      <c r="BQ65" s="74"/>
      <c r="BR65" s="74"/>
      <c r="BS65" s="74"/>
      <c r="BT65" s="74"/>
      <c r="BU65" s="74"/>
      <c r="BV65" s="74"/>
      <c r="BW65" s="74"/>
      <c r="BX65" s="74"/>
      <c r="BY65" s="74"/>
      <c r="BZ65" s="7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6" t="s">
        <v>110</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6"/>
      <c r="BM80" s="77"/>
      <c r="BN80" s="77"/>
      <c r="BO80" s="77"/>
      <c r="BP80" s="77"/>
      <c r="BQ80" s="77"/>
      <c r="BR80" s="77"/>
      <c r="BS80" s="77"/>
      <c r="BT80" s="77"/>
      <c r="BU80" s="77"/>
      <c r="BV80" s="77"/>
      <c r="BW80" s="77"/>
      <c r="BX80" s="77"/>
      <c r="BY80" s="77"/>
      <c r="BZ80" s="78"/>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6"/>
      <c r="BM81" s="77"/>
      <c r="BN81" s="77"/>
      <c r="BO81" s="77"/>
      <c r="BP81" s="77"/>
      <c r="BQ81" s="77"/>
      <c r="BR81" s="77"/>
      <c r="BS81" s="77"/>
      <c r="BT81" s="77"/>
      <c r="BU81" s="77"/>
      <c r="BV81" s="77"/>
      <c r="BW81" s="77"/>
      <c r="BX81" s="77"/>
      <c r="BY81" s="77"/>
      <c r="BZ81" s="78"/>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9"/>
      <c r="BM82" s="80"/>
      <c r="BN82" s="80"/>
      <c r="BO82" s="80"/>
      <c r="BP82" s="80"/>
      <c r="BQ82" s="80"/>
      <c r="BR82" s="80"/>
      <c r="BS82" s="80"/>
      <c r="BT82" s="80"/>
      <c r="BU82" s="80"/>
      <c r="BV82" s="80"/>
      <c r="BW82" s="80"/>
      <c r="BX82" s="80"/>
      <c r="BY82" s="80"/>
      <c r="BZ82" s="81"/>
    </row>
    <row r="83" spans="1:78" x14ac:dyDescent="0.15">
      <c r="C83" s="10"/>
    </row>
    <row r="84" spans="1:78" hidden="1" x14ac:dyDescent="0.15">
      <c r="B84" s="6" t="s">
        <v>42</v>
      </c>
      <c r="C84" s="6"/>
      <c r="D84" s="6"/>
      <c r="E84" s="6" t="s">
        <v>44</v>
      </c>
      <c r="F84" s="6" t="s">
        <v>46</v>
      </c>
      <c r="G84" s="6" t="s">
        <v>47</v>
      </c>
      <c r="H84" s="6" t="s">
        <v>40</v>
      </c>
      <c r="I84" s="6" t="s">
        <v>0</v>
      </c>
      <c r="J84" s="6" t="s">
        <v>28</v>
      </c>
      <c r="K84" s="6" t="s">
        <v>48</v>
      </c>
      <c r="L84" s="6" t="s">
        <v>50</v>
      </c>
      <c r="M84" s="6" t="s">
        <v>32</v>
      </c>
      <c r="N84" s="6" t="s">
        <v>52</v>
      </c>
      <c r="O84" s="6" t="s">
        <v>54</v>
      </c>
    </row>
    <row r="85" spans="1:78" hidden="1" x14ac:dyDescent="0.15">
      <c r="B85" s="6"/>
      <c r="C85" s="6"/>
      <c r="D85" s="6"/>
      <c r="E85" s="6" t="str">
        <f>データ!AH6</f>
        <v>【108.70】</v>
      </c>
      <c r="F85" s="6" t="str">
        <f>データ!AS6</f>
        <v>【1.34】</v>
      </c>
      <c r="G85" s="6" t="str">
        <f>データ!BD6</f>
        <v>【252.29】</v>
      </c>
      <c r="H85" s="6" t="str">
        <f>データ!BO6</f>
        <v>【268.07】</v>
      </c>
      <c r="I85" s="6" t="str">
        <f>データ!BZ6</f>
        <v>【97.47】</v>
      </c>
      <c r="J85" s="6" t="str">
        <f>データ!CK6</f>
        <v>【174.75】</v>
      </c>
      <c r="K85" s="6" t="str">
        <f>データ!CV6</f>
        <v>【59.97】</v>
      </c>
      <c r="L85" s="6" t="str">
        <f>データ!DG6</f>
        <v>【89.76】</v>
      </c>
      <c r="M85" s="6" t="str">
        <f>データ!DR6</f>
        <v>【51.51】</v>
      </c>
      <c r="N85" s="6" t="str">
        <f>データ!EC6</f>
        <v>【23.75】</v>
      </c>
      <c r="O85" s="6" t="str">
        <f>データ!EN6</f>
        <v>【0.67】</v>
      </c>
    </row>
  </sheetData>
  <sheetProtection algorithmName="SHA-512" hashValue="1Q60YRHaXfmUqoPrNB5DT1deeaYqoEY/49OpgNd+iUJKDo9ipoj6FgBAWs9EJVXrOLYX+3l2FISEebAp6/Octg==" saltValue="ou99Dwm0vAQA1Zv6Y0OpWA=="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N13"/>
  <sheetViews>
    <sheetView showGridLines="0" workbookViewId="0"/>
  </sheetViews>
  <sheetFormatPr defaultRowHeight="13.5" x14ac:dyDescent="0.15"/>
  <cols>
    <col min="2" max="144" width="11.875" customWidth="1"/>
  </cols>
  <sheetData>
    <row r="1" spans="1:144" x14ac:dyDescent="0.15">
      <c r="A1" t="s">
        <v>45</v>
      </c>
      <c r="E1" s="24"/>
      <c r="F1" s="24"/>
      <c r="G1" s="24"/>
      <c r="H1" s="24"/>
      <c r="I1" s="24"/>
      <c r="J1" s="24"/>
      <c r="K1" s="24"/>
      <c r="L1" s="24"/>
      <c r="M1" s="24"/>
      <c r="N1" s="24"/>
      <c r="O1" s="24"/>
      <c r="P1" s="24"/>
      <c r="Q1" s="24"/>
      <c r="R1" s="24"/>
      <c r="S1" s="24"/>
      <c r="T1" s="24"/>
      <c r="U1" s="24"/>
      <c r="V1" s="24"/>
      <c r="W1" s="24"/>
      <c r="X1" s="24">
        <v>1</v>
      </c>
      <c r="Y1" s="24">
        <v>1</v>
      </c>
      <c r="Z1" s="24">
        <v>1</v>
      </c>
      <c r="AA1" s="24">
        <v>1</v>
      </c>
      <c r="AB1" s="24">
        <v>1</v>
      </c>
      <c r="AC1" s="24">
        <v>1</v>
      </c>
      <c r="AD1" s="24">
        <v>1</v>
      </c>
      <c r="AE1" s="24">
        <v>1</v>
      </c>
      <c r="AF1" s="24">
        <v>1</v>
      </c>
      <c r="AG1" s="24">
        <v>1</v>
      </c>
      <c r="AH1" s="24"/>
      <c r="AI1" s="24">
        <v>1</v>
      </c>
      <c r="AJ1" s="24">
        <v>1</v>
      </c>
      <c r="AK1" s="24">
        <v>1</v>
      </c>
      <c r="AL1" s="24">
        <v>1</v>
      </c>
      <c r="AM1" s="24">
        <v>1</v>
      </c>
      <c r="AN1" s="24">
        <v>1</v>
      </c>
      <c r="AO1" s="24">
        <v>1</v>
      </c>
      <c r="AP1" s="24">
        <v>1</v>
      </c>
      <c r="AQ1" s="24">
        <v>1</v>
      </c>
      <c r="AR1" s="24">
        <v>1</v>
      </c>
      <c r="AS1" s="24"/>
      <c r="AT1" s="24">
        <v>1</v>
      </c>
      <c r="AU1" s="24">
        <v>1</v>
      </c>
      <c r="AV1" s="24">
        <v>1</v>
      </c>
      <c r="AW1" s="24">
        <v>1</v>
      </c>
      <c r="AX1" s="24">
        <v>1</v>
      </c>
      <c r="AY1" s="24">
        <v>1</v>
      </c>
      <c r="AZ1" s="24">
        <v>1</v>
      </c>
      <c r="BA1" s="24">
        <v>1</v>
      </c>
      <c r="BB1" s="24">
        <v>1</v>
      </c>
      <c r="BC1" s="24">
        <v>1</v>
      </c>
      <c r="BD1" s="24"/>
      <c r="BE1" s="24">
        <v>1</v>
      </c>
      <c r="BF1" s="24">
        <v>1</v>
      </c>
      <c r="BG1" s="24">
        <v>1</v>
      </c>
      <c r="BH1" s="24">
        <v>1</v>
      </c>
      <c r="BI1" s="24">
        <v>1</v>
      </c>
      <c r="BJ1" s="24">
        <v>1</v>
      </c>
      <c r="BK1" s="24">
        <v>1</v>
      </c>
      <c r="BL1" s="24">
        <v>1</v>
      </c>
      <c r="BM1" s="24">
        <v>1</v>
      </c>
      <c r="BN1" s="24">
        <v>1</v>
      </c>
      <c r="BO1" s="24"/>
      <c r="BP1" s="24">
        <v>1</v>
      </c>
      <c r="BQ1" s="24">
        <v>1</v>
      </c>
      <c r="BR1" s="24">
        <v>1</v>
      </c>
      <c r="BS1" s="24">
        <v>1</v>
      </c>
      <c r="BT1" s="24">
        <v>1</v>
      </c>
      <c r="BU1" s="24">
        <v>1</v>
      </c>
      <c r="BV1" s="24">
        <v>1</v>
      </c>
      <c r="BW1" s="24">
        <v>1</v>
      </c>
      <c r="BX1" s="24">
        <v>1</v>
      </c>
      <c r="BY1" s="24">
        <v>1</v>
      </c>
      <c r="BZ1" s="24"/>
      <c r="CA1" s="24">
        <v>1</v>
      </c>
      <c r="CB1" s="24">
        <v>1</v>
      </c>
      <c r="CC1" s="24">
        <v>1</v>
      </c>
      <c r="CD1" s="24">
        <v>1</v>
      </c>
      <c r="CE1" s="24">
        <v>1</v>
      </c>
      <c r="CF1" s="24">
        <v>1</v>
      </c>
      <c r="CG1" s="24">
        <v>1</v>
      </c>
      <c r="CH1" s="24">
        <v>1</v>
      </c>
      <c r="CI1" s="24">
        <v>1</v>
      </c>
      <c r="CJ1" s="24">
        <v>1</v>
      </c>
      <c r="CK1" s="24"/>
      <c r="CL1" s="24">
        <v>1</v>
      </c>
      <c r="CM1" s="24">
        <v>1</v>
      </c>
      <c r="CN1" s="24">
        <v>1</v>
      </c>
      <c r="CO1" s="24">
        <v>1</v>
      </c>
      <c r="CP1" s="24">
        <v>1</v>
      </c>
      <c r="CQ1" s="24">
        <v>1</v>
      </c>
      <c r="CR1" s="24">
        <v>1</v>
      </c>
      <c r="CS1" s="24">
        <v>1</v>
      </c>
      <c r="CT1" s="24">
        <v>1</v>
      </c>
      <c r="CU1" s="24">
        <v>1</v>
      </c>
      <c r="CV1" s="24"/>
      <c r="CW1" s="24">
        <v>1</v>
      </c>
      <c r="CX1" s="24">
        <v>1</v>
      </c>
      <c r="CY1" s="24">
        <v>1</v>
      </c>
      <c r="CZ1" s="24">
        <v>1</v>
      </c>
      <c r="DA1" s="24">
        <v>1</v>
      </c>
      <c r="DB1" s="24">
        <v>1</v>
      </c>
      <c r="DC1" s="24">
        <v>1</v>
      </c>
      <c r="DD1" s="24">
        <v>1</v>
      </c>
      <c r="DE1" s="24">
        <v>1</v>
      </c>
      <c r="DF1" s="24">
        <v>1</v>
      </c>
      <c r="DG1" s="24"/>
      <c r="DH1" s="24">
        <v>1</v>
      </c>
      <c r="DI1" s="24">
        <v>1</v>
      </c>
      <c r="DJ1" s="24">
        <v>1</v>
      </c>
      <c r="DK1" s="24">
        <v>1</v>
      </c>
      <c r="DL1" s="24">
        <v>1</v>
      </c>
      <c r="DM1" s="24">
        <v>1</v>
      </c>
      <c r="DN1" s="24">
        <v>1</v>
      </c>
      <c r="DO1" s="24">
        <v>1</v>
      </c>
      <c r="DP1" s="24">
        <v>1</v>
      </c>
      <c r="DQ1" s="24">
        <v>1</v>
      </c>
      <c r="DR1" s="24"/>
      <c r="DS1" s="24">
        <v>1</v>
      </c>
      <c r="DT1" s="24">
        <v>1</v>
      </c>
      <c r="DU1" s="24">
        <v>1</v>
      </c>
      <c r="DV1" s="24">
        <v>1</v>
      </c>
      <c r="DW1" s="24">
        <v>1</v>
      </c>
      <c r="DX1" s="24">
        <v>1</v>
      </c>
      <c r="DY1" s="24">
        <v>1</v>
      </c>
      <c r="DZ1" s="24">
        <v>1</v>
      </c>
      <c r="EA1" s="24">
        <v>1</v>
      </c>
      <c r="EB1" s="24">
        <v>1</v>
      </c>
      <c r="EC1" s="24"/>
      <c r="ED1" s="24">
        <v>1</v>
      </c>
      <c r="EE1" s="24">
        <v>1</v>
      </c>
      <c r="EF1" s="24">
        <v>1</v>
      </c>
      <c r="EG1" s="24">
        <v>1</v>
      </c>
      <c r="EH1" s="24">
        <v>1</v>
      </c>
      <c r="EI1" s="24">
        <v>1</v>
      </c>
      <c r="EJ1" s="24">
        <v>1</v>
      </c>
      <c r="EK1" s="24">
        <v>1</v>
      </c>
      <c r="EL1" s="24">
        <v>1</v>
      </c>
      <c r="EM1" s="24">
        <v>1</v>
      </c>
      <c r="EN1" s="24"/>
    </row>
    <row r="2" spans="1:144" x14ac:dyDescent="0.15">
      <c r="A2" s="15" t="s">
        <v>55</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19</v>
      </c>
      <c r="B3" s="17" t="s">
        <v>49</v>
      </c>
      <c r="C3" s="17" t="s">
        <v>57</v>
      </c>
      <c r="D3" s="17" t="s">
        <v>58</v>
      </c>
      <c r="E3" s="17" t="s">
        <v>7</v>
      </c>
      <c r="F3" s="17" t="s">
        <v>9</v>
      </c>
      <c r="G3" s="17" t="s">
        <v>24</v>
      </c>
      <c r="H3" s="84" t="s">
        <v>29</v>
      </c>
      <c r="I3" s="85"/>
      <c r="J3" s="85"/>
      <c r="K3" s="85"/>
      <c r="L3" s="85"/>
      <c r="M3" s="85"/>
      <c r="N3" s="85"/>
      <c r="O3" s="85"/>
      <c r="P3" s="85"/>
      <c r="Q3" s="85"/>
      <c r="R3" s="85"/>
      <c r="S3" s="85"/>
      <c r="T3" s="85"/>
      <c r="U3" s="85"/>
      <c r="V3" s="85"/>
      <c r="W3" s="86"/>
      <c r="X3" s="82" t="s">
        <v>53</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59</v>
      </c>
      <c r="B4" s="18"/>
      <c r="C4" s="18"/>
      <c r="D4" s="18"/>
      <c r="E4" s="18"/>
      <c r="F4" s="18"/>
      <c r="G4" s="18"/>
      <c r="H4" s="87"/>
      <c r="I4" s="88"/>
      <c r="J4" s="88"/>
      <c r="K4" s="88"/>
      <c r="L4" s="88"/>
      <c r="M4" s="88"/>
      <c r="N4" s="88"/>
      <c r="O4" s="88"/>
      <c r="P4" s="88"/>
      <c r="Q4" s="88"/>
      <c r="R4" s="88"/>
      <c r="S4" s="88"/>
      <c r="T4" s="88"/>
      <c r="U4" s="88"/>
      <c r="V4" s="88"/>
      <c r="W4" s="89"/>
      <c r="X4" s="83" t="s">
        <v>51</v>
      </c>
      <c r="Y4" s="83"/>
      <c r="Z4" s="83"/>
      <c r="AA4" s="83"/>
      <c r="AB4" s="83"/>
      <c r="AC4" s="83"/>
      <c r="AD4" s="83"/>
      <c r="AE4" s="83"/>
      <c r="AF4" s="83"/>
      <c r="AG4" s="83"/>
      <c r="AH4" s="83"/>
      <c r="AI4" s="83" t="s">
        <v>43</v>
      </c>
      <c r="AJ4" s="83"/>
      <c r="AK4" s="83"/>
      <c r="AL4" s="83"/>
      <c r="AM4" s="83"/>
      <c r="AN4" s="83"/>
      <c r="AO4" s="83"/>
      <c r="AP4" s="83"/>
      <c r="AQ4" s="83"/>
      <c r="AR4" s="83"/>
      <c r="AS4" s="83"/>
      <c r="AT4" s="83" t="s">
        <v>37</v>
      </c>
      <c r="AU4" s="83"/>
      <c r="AV4" s="83"/>
      <c r="AW4" s="83"/>
      <c r="AX4" s="83"/>
      <c r="AY4" s="83"/>
      <c r="AZ4" s="83"/>
      <c r="BA4" s="83"/>
      <c r="BB4" s="83"/>
      <c r="BC4" s="83"/>
      <c r="BD4" s="83"/>
      <c r="BE4" s="83" t="s">
        <v>61</v>
      </c>
      <c r="BF4" s="83"/>
      <c r="BG4" s="83"/>
      <c r="BH4" s="83"/>
      <c r="BI4" s="83"/>
      <c r="BJ4" s="83"/>
      <c r="BK4" s="83"/>
      <c r="BL4" s="83"/>
      <c r="BM4" s="83"/>
      <c r="BN4" s="83"/>
      <c r="BO4" s="83"/>
      <c r="BP4" s="83" t="s">
        <v>34</v>
      </c>
      <c r="BQ4" s="83"/>
      <c r="BR4" s="83"/>
      <c r="BS4" s="83"/>
      <c r="BT4" s="83"/>
      <c r="BU4" s="83"/>
      <c r="BV4" s="83"/>
      <c r="BW4" s="83"/>
      <c r="BX4" s="83"/>
      <c r="BY4" s="83"/>
      <c r="BZ4" s="83"/>
      <c r="CA4" s="83" t="s">
        <v>62</v>
      </c>
      <c r="CB4" s="83"/>
      <c r="CC4" s="83"/>
      <c r="CD4" s="83"/>
      <c r="CE4" s="83"/>
      <c r="CF4" s="83"/>
      <c r="CG4" s="83"/>
      <c r="CH4" s="83"/>
      <c r="CI4" s="83"/>
      <c r="CJ4" s="83"/>
      <c r="CK4" s="83"/>
      <c r="CL4" s="83" t="s">
        <v>63</v>
      </c>
      <c r="CM4" s="83"/>
      <c r="CN4" s="83"/>
      <c r="CO4" s="83"/>
      <c r="CP4" s="83"/>
      <c r="CQ4" s="83"/>
      <c r="CR4" s="83"/>
      <c r="CS4" s="83"/>
      <c r="CT4" s="83"/>
      <c r="CU4" s="83"/>
      <c r="CV4" s="83"/>
      <c r="CW4" s="83" t="s">
        <v>65</v>
      </c>
      <c r="CX4" s="83"/>
      <c r="CY4" s="83"/>
      <c r="CZ4" s="83"/>
      <c r="DA4" s="83"/>
      <c r="DB4" s="83"/>
      <c r="DC4" s="83"/>
      <c r="DD4" s="83"/>
      <c r="DE4" s="83"/>
      <c r="DF4" s="83"/>
      <c r="DG4" s="83"/>
      <c r="DH4" s="83" t="s">
        <v>66</v>
      </c>
      <c r="DI4" s="83"/>
      <c r="DJ4" s="83"/>
      <c r="DK4" s="83"/>
      <c r="DL4" s="83"/>
      <c r="DM4" s="83"/>
      <c r="DN4" s="83"/>
      <c r="DO4" s="83"/>
      <c r="DP4" s="83"/>
      <c r="DQ4" s="83"/>
      <c r="DR4" s="83"/>
      <c r="DS4" s="83" t="s">
        <v>60</v>
      </c>
      <c r="DT4" s="83"/>
      <c r="DU4" s="83"/>
      <c r="DV4" s="83"/>
      <c r="DW4" s="83"/>
      <c r="DX4" s="83"/>
      <c r="DY4" s="83"/>
      <c r="DZ4" s="83"/>
      <c r="EA4" s="83"/>
      <c r="EB4" s="83"/>
      <c r="EC4" s="83"/>
      <c r="ED4" s="83" t="s">
        <v>67</v>
      </c>
      <c r="EE4" s="83"/>
      <c r="EF4" s="83"/>
      <c r="EG4" s="83"/>
      <c r="EH4" s="83"/>
      <c r="EI4" s="83"/>
      <c r="EJ4" s="83"/>
      <c r="EK4" s="83"/>
      <c r="EL4" s="83"/>
      <c r="EM4" s="83"/>
      <c r="EN4" s="83"/>
    </row>
    <row r="5" spans="1:144" x14ac:dyDescent="0.15">
      <c r="A5" s="15" t="s">
        <v>27</v>
      </c>
      <c r="B5" s="19"/>
      <c r="C5" s="19"/>
      <c r="D5" s="19"/>
      <c r="E5" s="19"/>
      <c r="F5" s="19"/>
      <c r="G5" s="19"/>
      <c r="H5" s="25" t="s">
        <v>56</v>
      </c>
      <c r="I5" s="25" t="s">
        <v>68</v>
      </c>
      <c r="J5" s="25" t="s">
        <v>69</v>
      </c>
      <c r="K5" s="25" t="s">
        <v>70</v>
      </c>
      <c r="L5" s="25" t="s">
        <v>71</v>
      </c>
      <c r="M5" s="25" t="s">
        <v>8</v>
      </c>
      <c r="N5" s="25" t="s">
        <v>72</v>
      </c>
      <c r="O5" s="25" t="s">
        <v>73</v>
      </c>
      <c r="P5" s="25" t="s">
        <v>74</v>
      </c>
      <c r="Q5" s="25" t="s">
        <v>75</v>
      </c>
      <c r="R5" s="25" t="s">
        <v>76</v>
      </c>
      <c r="S5" s="25" t="s">
        <v>77</v>
      </c>
      <c r="T5" s="25" t="s">
        <v>64</v>
      </c>
      <c r="U5" s="25" t="s">
        <v>78</v>
      </c>
      <c r="V5" s="25" t="s">
        <v>79</v>
      </c>
      <c r="W5" s="25" t="s">
        <v>80</v>
      </c>
      <c r="X5" s="25" t="s">
        <v>81</v>
      </c>
      <c r="Y5" s="25" t="s">
        <v>82</v>
      </c>
      <c r="Z5" s="25" t="s">
        <v>83</v>
      </c>
      <c r="AA5" s="25" t="s">
        <v>84</v>
      </c>
      <c r="AB5" s="25" t="s">
        <v>85</v>
      </c>
      <c r="AC5" s="25" t="s">
        <v>87</v>
      </c>
      <c r="AD5" s="25" t="s">
        <v>88</v>
      </c>
      <c r="AE5" s="25" t="s">
        <v>89</v>
      </c>
      <c r="AF5" s="25" t="s">
        <v>90</v>
      </c>
      <c r="AG5" s="25" t="s">
        <v>91</v>
      </c>
      <c r="AH5" s="25" t="s">
        <v>42</v>
      </c>
      <c r="AI5" s="25" t="s">
        <v>81</v>
      </c>
      <c r="AJ5" s="25" t="s">
        <v>82</v>
      </c>
      <c r="AK5" s="25" t="s">
        <v>83</v>
      </c>
      <c r="AL5" s="25" t="s">
        <v>84</v>
      </c>
      <c r="AM5" s="25" t="s">
        <v>85</v>
      </c>
      <c r="AN5" s="25" t="s">
        <v>87</v>
      </c>
      <c r="AO5" s="25" t="s">
        <v>88</v>
      </c>
      <c r="AP5" s="25" t="s">
        <v>89</v>
      </c>
      <c r="AQ5" s="25" t="s">
        <v>90</v>
      </c>
      <c r="AR5" s="25" t="s">
        <v>91</v>
      </c>
      <c r="AS5" s="25" t="s">
        <v>86</v>
      </c>
      <c r="AT5" s="25" t="s">
        <v>81</v>
      </c>
      <c r="AU5" s="25" t="s">
        <v>82</v>
      </c>
      <c r="AV5" s="25" t="s">
        <v>83</v>
      </c>
      <c r="AW5" s="25" t="s">
        <v>84</v>
      </c>
      <c r="AX5" s="25" t="s">
        <v>85</v>
      </c>
      <c r="AY5" s="25" t="s">
        <v>87</v>
      </c>
      <c r="AZ5" s="25" t="s">
        <v>88</v>
      </c>
      <c r="BA5" s="25" t="s">
        <v>89</v>
      </c>
      <c r="BB5" s="25" t="s">
        <v>90</v>
      </c>
      <c r="BC5" s="25" t="s">
        <v>91</v>
      </c>
      <c r="BD5" s="25" t="s">
        <v>86</v>
      </c>
      <c r="BE5" s="25" t="s">
        <v>81</v>
      </c>
      <c r="BF5" s="25" t="s">
        <v>82</v>
      </c>
      <c r="BG5" s="25" t="s">
        <v>83</v>
      </c>
      <c r="BH5" s="25" t="s">
        <v>84</v>
      </c>
      <c r="BI5" s="25" t="s">
        <v>85</v>
      </c>
      <c r="BJ5" s="25" t="s">
        <v>87</v>
      </c>
      <c r="BK5" s="25" t="s">
        <v>88</v>
      </c>
      <c r="BL5" s="25" t="s">
        <v>89</v>
      </c>
      <c r="BM5" s="25" t="s">
        <v>90</v>
      </c>
      <c r="BN5" s="25" t="s">
        <v>91</v>
      </c>
      <c r="BO5" s="25" t="s">
        <v>86</v>
      </c>
      <c r="BP5" s="25" t="s">
        <v>81</v>
      </c>
      <c r="BQ5" s="25" t="s">
        <v>82</v>
      </c>
      <c r="BR5" s="25" t="s">
        <v>83</v>
      </c>
      <c r="BS5" s="25" t="s">
        <v>84</v>
      </c>
      <c r="BT5" s="25" t="s">
        <v>85</v>
      </c>
      <c r="BU5" s="25" t="s">
        <v>87</v>
      </c>
      <c r="BV5" s="25" t="s">
        <v>88</v>
      </c>
      <c r="BW5" s="25" t="s">
        <v>89</v>
      </c>
      <c r="BX5" s="25" t="s">
        <v>90</v>
      </c>
      <c r="BY5" s="25" t="s">
        <v>91</v>
      </c>
      <c r="BZ5" s="25" t="s">
        <v>86</v>
      </c>
      <c r="CA5" s="25" t="s">
        <v>81</v>
      </c>
      <c r="CB5" s="25" t="s">
        <v>82</v>
      </c>
      <c r="CC5" s="25" t="s">
        <v>83</v>
      </c>
      <c r="CD5" s="25" t="s">
        <v>84</v>
      </c>
      <c r="CE5" s="25" t="s">
        <v>85</v>
      </c>
      <c r="CF5" s="25" t="s">
        <v>87</v>
      </c>
      <c r="CG5" s="25" t="s">
        <v>88</v>
      </c>
      <c r="CH5" s="25" t="s">
        <v>89</v>
      </c>
      <c r="CI5" s="25" t="s">
        <v>90</v>
      </c>
      <c r="CJ5" s="25" t="s">
        <v>91</v>
      </c>
      <c r="CK5" s="25" t="s">
        <v>86</v>
      </c>
      <c r="CL5" s="25" t="s">
        <v>81</v>
      </c>
      <c r="CM5" s="25" t="s">
        <v>82</v>
      </c>
      <c r="CN5" s="25" t="s">
        <v>83</v>
      </c>
      <c r="CO5" s="25" t="s">
        <v>84</v>
      </c>
      <c r="CP5" s="25" t="s">
        <v>85</v>
      </c>
      <c r="CQ5" s="25" t="s">
        <v>87</v>
      </c>
      <c r="CR5" s="25" t="s">
        <v>88</v>
      </c>
      <c r="CS5" s="25" t="s">
        <v>89</v>
      </c>
      <c r="CT5" s="25" t="s">
        <v>90</v>
      </c>
      <c r="CU5" s="25" t="s">
        <v>91</v>
      </c>
      <c r="CV5" s="25" t="s">
        <v>86</v>
      </c>
      <c r="CW5" s="25" t="s">
        <v>81</v>
      </c>
      <c r="CX5" s="25" t="s">
        <v>82</v>
      </c>
      <c r="CY5" s="25" t="s">
        <v>83</v>
      </c>
      <c r="CZ5" s="25" t="s">
        <v>84</v>
      </c>
      <c r="DA5" s="25" t="s">
        <v>85</v>
      </c>
      <c r="DB5" s="25" t="s">
        <v>87</v>
      </c>
      <c r="DC5" s="25" t="s">
        <v>88</v>
      </c>
      <c r="DD5" s="25" t="s">
        <v>89</v>
      </c>
      <c r="DE5" s="25" t="s">
        <v>90</v>
      </c>
      <c r="DF5" s="25" t="s">
        <v>91</v>
      </c>
      <c r="DG5" s="25" t="s">
        <v>86</v>
      </c>
      <c r="DH5" s="25" t="s">
        <v>81</v>
      </c>
      <c r="DI5" s="25" t="s">
        <v>82</v>
      </c>
      <c r="DJ5" s="25" t="s">
        <v>83</v>
      </c>
      <c r="DK5" s="25" t="s">
        <v>84</v>
      </c>
      <c r="DL5" s="25" t="s">
        <v>85</v>
      </c>
      <c r="DM5" s="25" t="s">
        <v>87</v>
      </c>
      <c r="DN5" s="25" t="s">
        <v>88</v>
      </c>
      <c r="DO5" s="25" t="s">
        <v>89</v>
      </c>
      <c r="DP5" s="25" t="s">
        <v>90</v>
      </c>
      <c r="DQ5" s="25" t="s">
        <v>91</v>
      </c>
      <c r="DR5" s="25" t="s">
        <v>86</v>
      </c>
      <c r="DS5" s="25" t="s">
        <v>81</v>
      </c>
      <c r="DT5" s="25" t="s">
        <v>82</v>
      </c>
      <c r="DU5" s="25" t="s">
        <v>83</v>
      </c>
      <c r="DV5" s="25" t="s">
        <v>84</v>
      </c>
      <c r="DW5" s="25" t="s">
        <v>85</v>
      </c>
      <c r="DX5" s="25" t="s">
        <v>87</v>
      </c>
      <c r="DY5" s="25" t="s">
        <v>88</v>
      </c>
      <c r="DZ5" s="25" t="s">
        <v>89</v>
      </c>
      <c r="EA5" s="25" t="s">
        <v>90</v>
      </c>
      <c r="EB5" s="25" t="s">
        <v>91</v>
      </c>
      <c r="EC5" s="25" t="s">
        <v>86</v>
      </c>
      <c r="ED5" s="25" t="s">
        <v>81</v>
      </c>
      <c r="EE5" s="25" t="s">
        <v>82</v>
      </c>
      <c r="EF5" s="25" t="s">
        <v>83</v>
      </c>
      <c r="EG5" s="25" t="s">
        <v>84</v>
      </c>
      <c r="EH5" s="25" t="s">
        <v>85</v>
      </c>
      <c r="EI5" s="25" t="s">
        <v>87</v>
      </c>
      <c r="EJ5" s="25" t="s">
        <v>88</v>
      </c>
      <c r="EK5" s="25" t="s">
        <v>89</v>
      </c>
      <c r="EL5" s="25" t="s">
        <v>90</v>
      </c>
      <c r="EM5" s="25" t="s">
        <v>91</v>
      </c>
      <c r="EN5" s="25" t="s">
        <v>86</v>
      </c>
    </row>
    <row r="6" spans="1:144" s="14" customFormat="1" x14ac:dyDescent="0.15">
      <c r="A6" s="15" t="s">
        <v>92</v>
      </c>
      <c r="B6" s="20">
        <f t="shared" ref="B6:W6" si="1">B7</f>
        <v>2022</v>
      </c>
      <c r="C6" s="20">
        <f t="shared" si="1"/>
        <v>103454</v>
      </c>
      <c r="D6" s="20">
        <f t="shared" si="1"/>
        <v>46</v>
      </c>
      <c r="E6" s="20">
        <f t="shared" si="1"/>
        <v>1</v>
      </c>
      <c r="F6" s="20">
        <f t="shared" si="1"/>
        <v>0</v>
      </c>
      <c r="G6" s="20">
        <f t="shared" si="1"/>
        <v>1</v>
      </c>
      <c r="H6" s="20" t="str">
        <f t="shared" si="1"/>
        <v>群馬県　吉岡町</v>
      </c>
      <c r="I6" s="20" t="str">
        <f t="shared" si="1"/>
        <v>法適用</v>
      </c>
      <c r="J6" s="20" t="str">
        <f t="shared" si="1"/>
        <v>水道事業</v>
      </c>
      <c r="K6" s="20" t="str">
        <f t="shared" si="1"/>
        <v>末端給水事業</v>
      </c>
      <c r="L6" s="20" t="str">
        <f t="shared" si="1"/>
        <v>A6</v>
      </c>
      <c r="M6" s="20" t="str">
        <f t="shared" si="1"/>
        <v>非設置</v>
      </c>
      <c r="N6" s="26" t="str">
        <f t="shared" si="1"/>
        <v>-</v>
      </c>
      <c r="O6" s="26">
        <f t="shared" si="1"/>
        <v>77.22</v>
      </c>
      <c r="P6" s="26">
        <f t="shared" si="1"/>
        <v>99.65</v>
      </c>
      <c r="Q6" s="26">
        <f t="shared" si="1"/>
        <v>2497</v>
      </c>
      <c r="R6" s="26">
        <f t="shared" si="1"/>
        <v>22371</v>
      </c>
      <c r="S6" s="26">
        <f t="shared" si="1"/>
        <v>20.46</v>
      </c>
      <c r="T6" s="26">
        <f t="shared" si="1"/>
        <v>1093.4000000000001</v>
      </c>
      <c r="U6" s="26">
        <f t="shared" si="1"/>
        <v>22310</v>
      </c>
      <c r="V6" s="26">
        <f t="shared" si="1"/>
        <v>20.46</v>
      </c>
      <c r="W6" s="26">
        <f t="shared" si="1"/>
        <v>1090.42</v>
      </c>
      <c r="X6" s="28">
        <f t="shared" ref="X6:AG6" si="2">IF(X7="",NA(),X7)</f>
        <v>105.23</v>
      </c>
      <c r="Y6" s="28">
        <f t="shared" si="2"/>
        <v>105.3</v>
      </c>
      <c r="Z6" s="28">
        <f t="shared" si="2"/>
        <v>104.26</v>
      </c>
      <c r="AA6" s="28">
        <f t="shared" si="2"/>
        <v>106.58</v>
      </c>
      <c r="AB6" s="28">
        <f t="shared" si="2"/>
        <v>108.48</v>
      </c>
      <c r="AC6" s="28">
        <f t="shared" si="2"/>
        <v>108.87</v>
      </c>
      <c r="AD6" s="28">
        <f t="shared" si="2"/>
        <v>108.61</v>
      </c>
      <c r="AE6" s="28">
        <f t="shared" si="2"/>
        <v>108.35</v>
      </c>
      <c r="AF6" s="28">
        <f t="shared" si="2"/>
        <v>108.84</v>
      </c>
      <c r="AG6" s="28">
        <f t="shared" si="2"/>
        <v>105.92</v>
      </c>
      <c r="AH6" s="26" t="str">
        <f>IF(AH7="","",IF(AH7="-","【-】","【"&amp;SUBSTITUTE(TEXT(AH7,"#,##0.00"),"-","△")&amp;"】"))</f>
        <v>【108.70】</v>
      </c>
      <c r="AI6" s="26">
        <f t="shared" ref="AI6:AR6" si="3">IF(AI7="",NA(),AI7)</f>
        <v>0</v>
      </c>
      <c r="AJ6" s="26">
        <f t="shared" si="3"/>
        <v>0</v>
      </c>
      <c r="AK6" s="26">
        <f t="shared" si="3"/>
        <v>0</v>
      </c>
      <c r="AL6" s="26">
        <f t="shared" si="3"/>
        <v>0</v>
      </c>
      <c r="AM6" s="26">
        <f t="shared" si="3"/>
        <v>0</v>
      </c>
      <c r="AN6" s="28">
        <f t="shared" si="3"/>
        <v>3.16</v>
      </c>
      <c r="AO6" s="28">
        <f t="shared" si="3"/>
        <v>3.59</v>
      </c>
      <c r="AP6" s="28">
        <f t="shared" si="3"/>
        <v>3.98</v>
      </c>
      <c r="AQ6" s="28">
        <f t="shared" si="3"/>
        <v>6.02</v>
      </c>
      <c r="AR6" s="28">
        <f t="shared" si="3"/>
        <v>7.78</v>
      </c>
      <c r="AS6" s="26" t="str">
        <f>IF(AS7="","",IF(AS7="-","【-】","【"&amp;SUBSTITUTE(TEXT(AS7,"#,##0.00"),"-","△")&amp;"】"))</f>
        <v>【1.34】</v>
      </c>
      <c r="AT6" s="28">
        <f t="shared" ref="AT6:BC6" si="4">IF(AT7="",NA(),AT7)</f>
        <v>176.44</v>
      </c>
      <c r="AU6" s="28">
        <f t="shared" si="4"/>
        <v>161.25</v>
      </c>
      <c r="AV6" s="28">
        <f t="shared" si="4"/>
        <v>225.97</v>
      </c>
      <c r="AW6" s="28">
        <f t="shared" si="4"/>
        <v>236.85</v>
      </c>
      <c r="AX6" s="28">
        <f t="shared" si="4"/>
        <v>642.08000000000004</v>
      </c>
      <c r="AY6" s="28">
        <f t="shared" si="4"/>
        <v>369.69</v>
      </c>
      <c r="AZ6" s="28">
        <f t="shared" si="4"/>
        <v>379.08</v>
      </c>
      <c r="BA6" s="28">
        <f t="shared" si="4"/>
        <v>367.55</v>
      </c>
      <c r="BB6" s="28">
        <f t="shared" si="4"/>
        <v>378.56</v>
      </c>
      <c r="BC6" s="28">
        <f t="shared" si="4"/>
        <v>364.46</v>
      </c>
      <c r="BD6" s="26" t="str">
        <f>IF(BD7="","",IF(BD7="-","【-】","【"&amp;SUBSTITUTE(TEXT(BD7,"#,##0.00"),"-","△")&amp;"】"))</f>
        <v>【252.29】</v>
      </c>
      <c r="BE6" s="28">
        <f t="shared" ref="BE6:BN6" si="5">IF(BE7="",NA(),BE7)</f>
        <v>329.09</v>
      </c>
      <c r="BF6" s="28">
        <f t="shared" si="5"/>
        <v>311.31</v>
      </c>
      <c r="BG6" s="28">
        <f t="shared" si="5"/>
        <v>279.45999999999998</v>
      </c>
      <c r="BH6" s="28">
        <f t="shared" si="5"/>
        <v>257.62</v>
      </c>
      <c r="BI6" s="28">
        <f t="shared" si="5"/>
        <v>278.72000000000003</v>
      </c>
      <c r="BJ6" s="28">
        <f t="shared" si="5"/>
        <v>402.99</v>
      </c>
      <c r="BK6" s="28">
        <f t="shared" si="5"/>
        <v>398.98</v>
      </c>
      <c r="BL6" s="28">
        <f t="shared" si="5"/>
        <v>418.68</v>
      </c>
      <c r="BM6" s="28">
        <f t="shared" si="5"/>
        <v>395.68</v>
      </c>
      <c r="BN6" s="28">
        <f t="shared" si="5"/>
        <v>403.72</v>
      </c>
      <c r="BO6" s="26" t="str">
        <f>IF(BO7="","",IF(BO7="-","【-】","【"&amp;SUBSTITUTE(TEXT(BO7,"#,##0.00"),"-","△")&amp;"】"))</f>
        <v>【268.07】</v>
      </c>
      <c r="BP6" s="28">
        <f t="shared" ref="BP6:BY6" si="6">IF(BP7="",NA(),BP7)</f>
        <v>95.33</v>
      </c>
      <c r="BQ6" s="28">
        <f t="shared" si="6"/>
        <v>96.44</v>
      </c>
      <c r="BR6" s="28">
        <f t="shared" si="6"/>
        <v>95.87</v>
      </c>
      <c r="BS6" s="28">
        <f t="shared" si="6"/>
        <v>95.27</v>
      </c>
      <c r="BT6" s="28">
        <f t="shared" si="6"/>
        <v>99.26</v>
      </c>
      <c r="BU6" s="28">
        <f t="shared" si="6"/>
        <v>98.66</v>
      </c>
      <c r="BV6" s="28">
        <f t="shared" si="6"/>
        <v>98.64</v>
      </c>
      <c r="BW6" s="28">
        <f t="shared" si="6"/>
        <v>94.78</v>
      </c>
      <c r="BX6" s="28">
        <f t="shared" si="6"/>
        <v>97.59</v>
      </c>
      <c r="BY6" s="28">
        <f t="shared" si="6"/>
        <v>92.17</v>
      </c>
      <c r="BZ6" s="26" t="str">
        <f>IF(BZ7="","",IF(BZ7="-","【-】","【"&amp;SUBSTITUTE(TEXT(BZ7,"#,##0.00"),"-","△")&amp;"】"))</f>
        <v>【97.47】</v>
      </c>
      <c r="CA6" s="28">
        <f t="shared" ref="CA6:CJ6" si="7">IF(CA7="",NA(),CA7)</f>
        <v>137.97999999999999</v>
      </c>
      <c r="CB6" s="28">
        <f t="shared" si="7"/>
        <v>136.06</v>
      </c>
      <c r="CC6" s="28">
        <f t="shared" si="7"/>
        <v>136.37</v>
      </c>
      <c r="CD6" s="28">
        <f t="shared" si="7"/>
        <v>137.27000000000001</v>
      </c>
      <c r="CE6" s="28">
        <f t="shared" si="7"/>
        <v>131.58000000000001</v>
      </c>
      <c r="CF6" s="28">
        <f t="shared" si="7"/>
        <v>178.59</v>
      </c>
      <c r="CG6" s="28">
        <f t="shared" si="7"/>
        <v>178.92</v>
      </c>
      <c r="CH6" s="28">
        <f t="shared" si="7"/>
        <v>181.3</v>
      </c>
      <c r="CI6" s="28">
        <f t="shared" si="7"/>
        <v>181.71</v>
      </c>
      <c r="CJ6" s="28">
        <f t="shared" si="7"/>
        <v>188.51</v>
      </c>
      <c r="CK6" s="26" t="str">
        <f>IF(CK7="","",IF(CK7="-","【-】","【"&amp;SUBSTITUTE(TEXT(CK7,"#,##0.00"),"-","△")&amp;"】"))</f>
        <v>【174.75】</v>
      </c>
      <c r="CL6" s="28">
        <f t="shared" ref="CL6:CU6" si="8">IF(CL7="",NA(),CL7)</f>
        <v>64.48</v>
      </c>
      <c r="CM6" s="28">
        <f t="shared" si="8"/>
        <v>60.35</v>
      </c>
      <c r="CN6" s="28">
        <f t="shared" si="8"/>
        <v>62.44</v>
      </c>
      <c r="CO6" s="28">
        <f t="shared" si="8"/>
        <v>63.42</v>
      </c>
      <c r="CP6" s="28">
        <f t="shared" si="8"/>
        <v>63.74</v>
      </c>
      <c r="CQ6" s="28">
        <f t="shared" si="8"/>
        <v>55.03</v>
      </c>
      <c r="CR6" s="28">
        <f t="shared" si="8"/>
        <v>55.14</v>
      </c>
      <c r="CS6" s="28">
        <f t="shared" si="8"/>
        <v>55.89</v>
      </c>
      <c r="CT6" s="28">
        <f t="shared" si="8"/>
        <v>55.72</v>
      </c>
      <c r="CU6" s="28">
        <f t="shared" si="8"/>
        <v>55.31</v>
      </c>
      <c r="CV6" s="26" t="str">
        <f>IF(CV7="","",IF(CV7="-","【-】","【"&amp;SUBSTITUTE(TEXT(CV7,"#,##0.00"),"-","△")&amp;"】"))</f>
        <v>【59.97】</v>
      </c>
      <c r="CW6" s="28">
        <f t="shared" ref="CW6:DF6" si="9">IF(CW7="",NA(),CW7)</f>
        <v>82.13</v>
      </c>
      <c r="CX6" s="28">
        <f t="shared" si="9"/>
        <v>86.36</v>
      </c>
      <c r="CY6" s="28">
        <f t="shared" si="9"/>
        <v>86.49</v>
      </c>
      <c r="CZ6" s="28">
        <f t="shared" si="9"/>
        <v>84.86</v>
      </c>
      <c r="DA6" s="28">
        <f t="shared" si="9"/>
        <v>84.91</v>
      </c>
      <c r="DB6" s="28">
        <f t="shared" si="9"/>
        <v>81.900000000000006</v>
      </c>
      <c r="DC6" s="28">
        <f t="shared" si="9"/>
        <v>81.39</v>
      </c>
      <c r="DD6" s="28">
        <f t="shared" si="9"/>
        <v>81.27</v>
      </c>
      <c r="DE6" s="28">
        <f t="shared" si="9"/>
        <v>81.260000000000005</v>
      </c>
      <c r="DF6" s="28">
        <f t="shared" si="9"/>
        <v>80.36</v>
      </c>
      <c r="DG6" s="26" t="str">
        <f>IF(DG7="","",IF(DG7="-","【-】","【"&amp;SUBSTITUTE(TEXT(DG7,"#,##0.00"),"-","△")&amp;"】"))</f>
        <v>【89.76】</v>
      </c>
      <c r="DH6" s="28">
        <f t="shared" ref="DH6:DQ6" si="10">IF(DH7="",NA(),DH7)</f>
        <v>44.65</v>
      </c>
      <c r="DI6" s="28">
        <f t="shared" si="10"/>
        <v>45.33</v>
      </c>
      <c r="DJ6" s="28">
        <f t="shared" si="10"/>
        <v>46.98</v>
      </c>
      <c r="DK6" s="28">
        <f t="shared" si="10"/>
        <v>48.15</v>
      </c>
      <c r="DL6" s="28">
        <f t="shared" si="10"/>
        <v>49.95</v>
      </c>
      <c r="DM6" s="28">
        <f t="shared" si="10"/>
        <v>48.87</v>
      </c>
      <c r="DN6" s="28">
        <f t="shared" si="10"/>
        <v>49.92</v>
      </c>
      <c r="DO6" s="28">
        <f t="shared" si="10"/>
        <v>50.63</v>
      </c>
      <c r="DP6" s="28">
        <f t="shared" si="10"/>
        <v>51.29</v>
      </c>
      <c r="DQ6" s="28">
        <f t="shared" si="10"/>
        <v>52.2</v>
      </c>
      <c r="DR6" s="26" t="str">
        <f>IF(DR7="","",IF(DR7="-","【-】","【"&amp;SUBSTITUTE(TEXT(DR7,"#,##0.00"),"-","△")&amp;"】"))</f>
        <v>【51.51】</v>
      </c>
      <c r="DS6" s="28">
        <f t="shared" ref="DS6:EB6" si="11">IF(DS7="",NA(),DS7)</f>
        <v>5.38</v>
      </c>
      <c r="DT6" s="28">
        <f t="shared" si="11"/>
        <v>4.42</v>
      </c>
      <c r="DU6" s="28">
        <f t="shared" si="11"/>
        <v>4.07</v>
      </c>
      <c r="DV6" s="28">
        <f t="shared" si="11"/>
        <v>3.32</v>
      </c>
      <c r="DW6" s="28">
        <f t="shared" si="11"/>
        <v>3.31</v>
      </c>
      <c r="DX6" s="28">
        <f t="shared" si="11"/>
        <v>14.85</v>
      </c>
      <c r="DY6" s="28">
        <f t="shared" si="11"/>
        <v>16.88</v>
      </c>
      <c r="DZ6" s="28">
        <f t="shared" si="11"/>
        <v>18.28</v>
      </c>
      <c r="EA6" s="28">
        <f t="shared" si="11"/>
        <v>19.61</v>
      </c>
      <c r="EB6" s="28">
        <f t="shared" si="11"/>
        <v>20.73</v>
      </c>
      <c r="EC6" s="26" t="str">
        <f>IF(EC7="","",IF(EC7="-","【-】","【"&amp;SUBSTITUTE(TEXT(EC7,"#,##0.00"),"-","△")&amp;"】"))</f>
        <v>【23.75】</v>
      </c>
      <c r="ED6" s="28">
        <f t="shared" ref="ED6:EM6" si="12">IF(ED7="",NA(),ED7)</f>
        <v>1.46</v>
      </c>
      <c r="EE6" s="28">
        <f t="shared" si="12"/>
        <v>1.78</v>
      </c>
      <c r="EF6" s="28">
        <f t="shared" si="12"/>
        <v>0.4</v>
      </c>
      <c r="EG6" s="28">
        <f t="shared" si="12"/>
        <v>0.5</v>
      </c>
      <c r="EH6" s="28">
        <f t="shared" si="12"/>
        <v>0.01</v>
      </c>
      <c r="EI6" s="28">
        <f t="shared" si="12"/>
        <v>0.5</v>
      </c>
      <c r="EJ6" s="28">
        <f t="shared" si="12"/>
        <v>0.52</v>
      </c>
      <c r="EK6" s="28">
        <f t="shared" si="12"/>
        <v>0.53</v>
      </c>
      <c r="EL6" s="28">
        <f t="shared" si="12"/>
        <v>0.48</v>
      </c>
      <c r="EM6" s="28">
        <f t="shared" si="12"/>
        <v>0.5</v>
      </c>
      <c r="EN6" s="26" t="str">
        <f>IF(EN7="","",IF(EN7="-","【-】","【"&amp;SUBSTITUTE(TEXT(EN7,"#,##0.00"),"-","△")&amp;"】"))</f>
        <v>【0.67】</v>
      </c>
    </row>
    <row r="7" spans="1:144" s="14" customFormat="1" x14ac:dyDescent="0.15">
      <c r="A7" s="15"/>
      <c r="B7" s="21">
        <v>2022</v>
      </c>
      <c r="C7" s="21">
        <v>103454</v>
      </c>
      <c r="D7" s="21">
        <v>46</v>
      </c>
      <c r="E7" s="21">
        <v>1</v>
      </c>
      <c r="F7" s="21">
        <v>0</v>
      </c>
      <c r="G7" s="21">
        <v>1</v>
      </c>
      <c r="H7" s="21" t="s">
        <v>94</v>
      </c>
      <c r="I7" s="21" t="s">
        <v>95</v>
      </c>
      <c r="J7" s="21" t="s">
        <v>96</v>
      </c>
      <c r="K7" s="21" t="s">
        <v>98</v>
      </c>
      <c r="L7" s="21" t="s">
        <v>99</v>
      </c>
      <c r="M7" s="21" t="s">
        <v>13</v>
      </c>
      <c r="N7" s="27" t="s">
        <v>100</v>
      </c>
      <c r="O7" s="27">
        <v>77.22</v>
      </c>
      <c r="P7" s="27">
        <v>99.65</v>
      </c>
      <c r="Q7" s="27">
        <v>2497</v>
      </c>
      <c r="R7" s="27">
        <v>22371</v>
      </c>
      <c r="S7" s="27">
        <v>20.46</v>
      </c>
      <c r="T7" s="27">
        <v>1093.4000000000001</v>
      </c>
      <c r="U7" s="27">
        <v>22310</v>
      </c>
      <c r="V7" s="27">
        <v>20.46</v>
      </c>
      <c r="W7" s="27">
        <v>1090.42</v>
      </c>
      <c r="X7" s="27">
        <v>105.23</v>
      </c>
      <c r="Y7" s="27">
        <v>105.3</v>
      </c>
      <c r="Z7" s="27">
        <v>104.26</v>
      </c>
      <c r="AA7" s="27">
        <v>106.58</v>
      </c>
      <c r="AB7" s="27">
        <v>108.48</v>
      </c>
      <c r="AC7" s="27">
        <v>108.87</v>
      </c>
      <c r="AD7" s="27">
        <v>108.61</v>
      </c>
      <c r="AE7" s="27">
        <v>108.35</v>
      </c>
      <c r="AF7" s="27">
        <v>108.84</v>
      </c>
      <c r="AG7" s="27">
        <v>105.92</v>
      </c>
      <c r="AH7" s="27">
        <v>108.7</v>
      </c>
      <c r="AI7" s="27">
        <v>0</v>
      </c>
      <c r="AJ7" s="27">
        <v>0</v>
      </c>
      <c r="AK7" s="27">
        <v>0</v>
      </c>
      <c r="AL7" s="27">
        <v>0</v>
      </c>
      <c r="AM7" s="27">
        <v>0</v>
      </c>
      <c r="AN7" s="27">
        <v>3.16</v>
      </c>
      <c r="AO7" s="27">
        <v>3.59</v>
      </c>
      <c r="AP7" s="27">
        <v>3.98</v>
      </c>
      <c r="AQ7" s="27">
        <v>6.02</v>
      </c>
      <c r="AR7" s="27">
        <v>7.78</v>
      </c>
      <c r="AS7" s="27">
        <v>1.34</v>
      </c>
      <c r="AT7" s="27">
        <v>176.44</v>
      </c>
      <c r="AU7" s="27">
        <v>161.25</v>
      </c>
      <c r="AV7" s="27">
        <v>225.97</v>
      </c>
      <c r="AW7" s="27">
        <v>236.85</v>
      </c>
      <c r="AX7" s="27">
        <v>642.08000000000004</v>
      </c>
      <c r="AY7" s="27">
        <v>369.69</v>
      </c>
      <c r="AZ7" s="27">
        <v>379.08</v>
      </c>
      <c r="BA7" s="27">
        <v>367.55</v>
      </c>
      <c r="BB7" s="27">
        <v>378.56</v>
      </c>
      <c r="BC7" s="27">
        <v>364.46</v>
      </c>
      <c r="BD7" s="27">
        <v>252.29</v>
      </c>
      <c r="BE7" s="27">
        <v>329.09</v>
      </c>
      <c r="BF7" s="27">
        <v>311.31</v>
      </c>
      <c r="BG7" s="27">
        <v>279.45999999999998</v>
      </c>
      <c r="BH7" s="27">
        <v>257.62</v>
      </c>
      <c r="BI7" s="27">
        <v>278.72000000000003</v>
      </c>
      <c r="BJ7" s="27">
        <v>402.99</v>
      </c>
      <c r="BK7" s="27">
        <v>398.98</v>
      </c>
      <c r="BL7" s="27">
        <v>418.68</v>
      </c>
      <c r="BM7" s="27">
        <v>395.68</v>
      </c>
      <c r="BN7" s="27">
        <v>403.72</v>
      </c>
      <c r="BO7" s="27">
        <v>268.07</v>
      </c>
      <c r="BP7" s="27">
        <v>95.33</v>
      </c>
      <c r="BQ7" s="27">
        <v>96.44</v>
      </c>
      <c r="BR7" s="27">
        <v>95.87</v>
      </c>
      <c r="BS7" s="27">
        <v>95.27</v>
      </c>
      <c r="BT7" s="27">
        <v>99.26</v>
      </c>
      <c r="BU7" s="27">
        <v>98.66</v>
      </c>
      <c r="BV7" s="27">
        <v>98.64</v>
      </c>
      <c r="BW7" s="27">
        <v>94.78</v>
      </c>
      <c r="BX7" s="27">
        <v>97.59</v>
      </c>
      <c r="BY7" s="27">
        <v>92.17</v>
      </c>
      <c r="BZ7" s="27">
        <v>97.47</v>
      </c>
      <c r="CA7" s="27">
        <v>137.97999999999999</v>
      </c>
      <c r="CB7" s="27">
        <v>136.06</v>
      </c>
      <c r="CC7" s="27">
        <v>136.37</v>
      </c>
      <c r="CD7" s="27">
        <v>137.27000000000001</v>
      </c>
      <c r="CE7" s="27">
        <v>131.58000000000001</v>
      </c>
      <c r="CF7" s="27">
        <v>178.59</v>
      </c>
      <c r="CG7" s="27">
        <v>178.92</v>
      </c>
      <c r="CH7" s="27">
        <v>181.3</v>
      </c>
      <c r="CI7" s="27">
        <v>181.71</v>
      </c>
      <c r="CJ7" s="27">
        <v>188.51</v>
      </c>
      <c r="CK7" s="27">
        <v>174.75</v>
      </c>
      <c r="CL7" s="27">
        <v>64.48</v>
      </c>
      <c r="CM7" s="27">
        <v>60.35</v>
      </c>
      <c r="CN7" s="27">
        <v>62.44</v>
      </c>
      <c r="CO7" s="27">
        <v>63.42</v>
      </c>
      <c r="CP7" s="27">
        <v>63.74</v>
      </c>
      <c r="CQ7" s="27">
        <v>55.03</v>
      </c>
      <c r="CR7" s="27">
        <v>55.14</v>
      </c>
      <c r="CS7" s="27">
        <v>55.89</v>
      </c>
      <c r="CT7" s="27">
        <v>55.72</v>
      </c>
      <c r="CU7" s="27">
        <v>55.31</v>
      </c>
      <c r="CV7" s="27">
        <v>59.97</v>
      </c>
      <c r="CW7" s="27">
        <v>82.13</v>
      </c>
      <c r="CX7" s="27">
        <v>86.36</v>
      </c>
      <c r="CY7" s="27">
        <v>86.49</v>
      </c>
      <c r="CZ7" s="27">
        <v>84.86</v>
      </c>
      <c r="DA7" s="27">
        <v>84.91</v>
      </c>
      <c r="DB7" s="27">
        <v>81.900000000000006</v>
      </c>
      <c r="DC7" s="27">
        <v>81.39</v>
      </c>
      <c r="DD7" s="27">
        <v>81.27</v>
      </c>
      <c r="DE7" s="27">
        <v>81.260000000000005</v>
      </c>
      <c r="DF7" s="27">
        <v>80.36</v>
      </c>
      <c r="DG7" s="27">
        <v>89.76</v>
      </c>
      <c r="DH7" s="27">
        <v>44.65</v>
      </c>
      <c r="DI7" s="27">
        <v>45.33</v>
      </c>
      <c r="DJ7" s="27">
        <v>46.98</v>
      </c>
      <c r="DK7" s="27">
        <v>48.15</v>
      </c>
      <c r="DL7" s="27">
        <v>49.95</v>
      </c>
      <c r="DM7" s="27">
        <v>48.87</v>
      </c>
      <c r="DN7" s="27">
        <v>49.92</v>
      </c>
      <c r="DO7" s="27">
        <v>50.63</v>
      </c>
      <c r="DP7" s="27">
        <v>51.29</v>
      </c>
      <c r="DQ7" s="27">
        <v>52.2</v>
      </c>
      <c r="DR7" s="27">
        <v>51.51</v>
      </c>
      <c r="DS7" s="27">
        <v>5.38</v>
      </c>
      <c r="DT7" s="27">
        <v>4.42</v>
      </c>
      <c r="DU7" s="27">
        <v>4.07</v>
      </c>
      <c r="DV7" s="27">
        <v>3.32</v>
      </c>
      <c r="DW7" s="27">
        <v>3.31</v>
      </c>
      <c r="DX7" s="27">
        <v>14.85</v>
      </c>
      <c r="DY7" s="27">
        <v>16.88</v>
      </c>
      <c r="DZ7" s="27">
        <v>18.28</v>
      </c>
      <c r="EA7" s="27">
        <v>19.61</v>
      </c>
      <c r="EB7" s="27">
        <v>20.73</v>
      </c>
      <c r="EC7" s="27">
        <v>23.75</v>
      </c>
      <c r="ED7" s="27">
        <v>1.46</v>
      </c>
      <c r="EE7" s="27">
        <v>1.78</v>
      </c>
      <c r="EF7" s="27">
        <v>0.4</v>
      </c>
      <c r="EG7" s="27">
        <v>0.5</v>
      </c>
      <c r="EH7" s="27">
        <v>0.01</v>
      </c>
      <c r="EI7" s="27">
        <v>0.5</v>
      </c>
      <c r="EJ7" s="27">
        <v>0.52</v>
      </c>
      <c r="EK7" s="27">
        <v>0.53</v>
      </c>
      <c r="EL7" s="27">
        <v>0.48</v>
      </c>
      <c r="EM7" s="27">
        <v>0.5</v>
      </c>
      <c r="EN7" s="27">
        <v>0.67</v>
      </c>
    </row>
    <row r="8" spans="1:144" x14ac:dyDescent="0.15">
      <c r="X8" s="29"/>
      <c r="Y8" s="29"/>
      <c r="Z8" s="29"/>
      <c r="AA8" s="29"/>
      <c r="AB8" s="29"/>
      <c r="AC8" s="29"/>
      <c r="AD8" s="29"/>
      <c r="AE8" s="29"/>
      <c r="AF8" s="29"/>
      <c r="AG8" s="29"/>
      <c r="AH8" s="30"/>
      <c r="AI8" s="29"/>
      <c r="AJ8" s="29"/>
      <c r="AK8" s="29"/>
      <c r="AL8" s="29"/>
      <c r="AM8" s="29"/>
      <c r="AN8" s="29"/>
      <c r="AO8" s="29"/>
      <c r="AP8" s="29"/>
      <c r="AQ8" s="29"/>
      <c r="AR8" s="29"/>
      <c r="AS8" s="30"/>
      <c r="AT8" s="29"/>
      <c r="AU8" s="29"/>
      <c r="AV8" s="29"/>
      <c r="AW8" s="29"/>
      <c r="AX8" s="29"/>
      <c r="AY8" s="29"/>
      <c r="AZ8" s="29"/>
      <c r="BA8" s="29"/>
      <c r="BB8" s="29"/>
      <c r="BC8" s="29"/>
      <c r="BD8" s="30"/>
      <c r="BE8" s="29"/>
      <c r="BF8" s="29"/>
      <c r="BG8" s="29"/>
      <c r="BH8" s="29"/>
      <c r="BI8" s="29"/>
      <c r="BJ8" s="29"/>
      <c r="BK8" s="29"/>
      <c r="BL8" s="29"/>
      <c r="BM8" s="29"/>
      <c r="BN8" s="29"/>
      <c r="BO8" s="30"/>
      <c r="BP8" s="29"/>
      <c r="BQ8" s="29"/>
      <c r="BR8" s="29"/>
      <c r="BS8" s="29"/>
      <c r="BT8" s="29"/>
      <c r="BU8" s="29"/>
      <c r="BV8" s="29"/>
      <c r="BW8" s="29"/>
      <c r="BX8" s="29"/>
      <c r="BY8" s="29"/>
      <c r="BZ8" s="30"/>
      <c r="CA8" s="29"/>
      <c r="CB8" s="29"/>
      <c r="CC8" s="29"/>
      <c r="CD8" s="29"/>
      <c r="CE8" s="29"/>
      <c r="CF8" s="29"/>
      <c r="CG8" s="29"/>
      <c r="CH8" s="29"/>
      <c r="CI8" s="29"/>
      <c r="CJ8" s="29"/>
      <c r="CK8" s="30"/>
      <c r="CL8" s="29"/>
      <c r="CM8" s="29"/>
      <c r="CN8" s="29"/>
      <c r="CO8" s="29"/>
      <c r="CP8" s="29"/>
      <c r="CQ8" s="29"/>
      <c r="CR8" s="29"/>
      <c r="CS8" s="29"/>
      <c r="CT8" s="29"/>
      <c r="CU8" s="29"/>
      <c r="CV8" s="30"/>
      <c r="CW8" s="29"/>
      <c r="CX8" s="29"/>
      <c r="CY8" s="29"/>
      <c r="CZ8" s="29"/>
      <c r="DA8" s="29"/>
      <c r="DB8" s="29"/>
      <c r="DC8" s="29"/>
      <c r="DD8" s="29"/>
      <c r="DE8" s="29"/>
      <c r="DF8" s="29"/>
      <c r="DG8" s="30"/>
      <c r="DH8" s="29"/>
      <c r="DI8" s="29"/>
      <c r="DJ8" s="29"/>
      <c r="DK8" s="29"/>
      <c r="DL8" s="29"/>
      <c r="DM8" s="29"/>
      <c r="DN8" s="29"/>
      <c r="DO8" s="29"/>
      <c r="DP8" s="29"/>
      <c r="DQ8" s="29"/>
      <c r="DR8" s="30"/>
      <c r="DS8" s="29"/>
      <c r="DT8" s="29"/>
      <c r="DU8" s="29"/>
      <c r="DV8" s="29"/>
      <c r="DW8" s="29"/>
      <c r="DX8" s="29"/>
      <c r="DY8" s="29"/>
      <c r="DZ8" s="29"/>
      <c r="EA8" s="29"/>
      <c r="EB8" s="29"/>
      <c r="EC8" s="30"/>
      <c r="ED8" s="29"/>
      <c r="EE8" s="29"/>
      <c r="EF8" s="29"/>
      <c r="EG8" s="29"/>
      <c r="EH8" s="29"/>
      <c r="EI8" s="29"/>
      <c r="EJ8" s="29"/>
      <c r="EK8" s="29"/>
      <c r="EL8" s="29"/>
      <c r="EM8" s="29"/>
      <c r="EN8" s="30"/>
    </row>
    <row r="9" spans="1:144" x14ac:dyDescent="0.15">
      <c r="A9" s="16"/>
      <c r="B9" s="16" t="s">
        <v>101</v>
      </c>
      <c r="C9" s="16" t="s">
        <v>93</v>
      </c>
      <c r="D9" s="16" t="s">
        <v>102</v>
      </c>
      <c r="E9" s="16" t="s">
        <v>103</v>
      </c>
      <c r="F9" s="16" t="s">
        <v>104</v>
      </c>
      <c r="X9" s="29"/>
      <c r="Y9" s="29"/>
      <c r="Z9" s="29"/>
      <c r="AA9" s="29"/>
      <c r="AB9" s="29"/>
      <c r="AC9" s="29"/>
      <c r="AD9" s="29"/>
      <c r="AE9" s="29"/>
      <c r="AF9" s="29"/>
      <c r="AG9" s="29"/>
      <c r="AI9" s="29"/>
      <c r="AJ9" s="29"/>
      <c r="AK9" s="29"/>
      <c r="AL9" s="29"/>
      <c r="AM9" s="29"/>
      <c r="AN9" s="29"/>
      <c r="AO9" s="29"/>
      <c r="AP9" s="29"/>
      <c r="AQ9" s="29"/>
      <c r="AR9" s="29"/>
      <c r="AT9" s="29"/>
      <c r="AU9" s="29"/>
      <c r="AV9" s="29"/>
      <c r="AW9" s="29"/>
      <c r="AX9" s="29"/>
      <c r="AY9" s="29"/>
      <c r="AZ9" s="29"/>
      <c r="BA9" s="29"/>
      <c r="BB9" s="29"/>
      <c r="BC9" s="29"/>
      <c r="BE9" s="29"/>
      <c r="BF9" s="29"/>
      <c r="BG9" s="29"/>
      <c r="BH9" s="29"/>
      <c r="BI9" s="29"/>
      <c r="BJ9" s="29"/>
      <c r="BK9" s="29"/>
      <c r="BL9" s="29"/>
      <c r="BM9" s="29"/>
      <c r="BN9" s="29"/>
      <c r="BP9" s="29"/>
      <c r="BQ9" s="29"/>
      <c r="BR9" s="29"/>
      <c r="BS9" s="29"/>
      <c r="BT9" s="29"/>
      <c r="BU9" s="29"/>
      <c r="BV9" s="29"/>
      <c r="BW9" s="29"/>
      <c r="BX9" s="29"/>
      <c r="BY9" s="29"/>
      <c r="CA9" s="29"/>
      <c r="CB9" s="29"/>
      <c r="CC9" s="29"/>
      <c r="CD9" s="29"/>
      <c r="CE9" s="29"/>
      <c r="CF9" s="29"/>
      <c r="CG9" s="29"/>
      <c r="CH9" s="29"/>
      <c r="CI9" s="29"/>
      <c r="CJ9" s="29"/>
      <c r="CL9" s="29"/>
      <c r="CM9" s="29"/>
      <c r="CN9" s="29"/>
      <c r="CO9" s="29"/>
      <c r="CP9" s="29"/>
      <c r="CQ9" s="29"/>
      <c r="CR9" s="29"/>
      <c r="CS9" s="29"/>
      <c r="CT9" s="29"/>
      <c r="CU9" s="29"/>
      <c r="CW9" s="29"/>
      <c r="CX9" s="29"/>
      <c r="CY9" s="29"/>
      <c r="CZ9" s="29"/>
      <c r="DA9" s="29"/>
      <c r="DB9" s="29"/>
      <c r="DC9" s="29"/>
      <c r="DD9" s="29"/>
      <c r="DE9" s="29"/>
      <c r="DF9" s="29"/>
      <c r="DH9" s="29"/>
      <c r="DI9" s="29"/>
      <c r="DJ9" s="29"/>
      <c r="DK9" s="29"/>
      <c r="DL9" s="29"/>
      <c r="DM9" s="29"/>
      <c r="DN9" s="29"/>
      <c r="DO9" s="29"/>
      <c r="DP9" s="29"/>
      <c r="DQ9" s="29"/>
      <c r="DS9" s="29"/>
      <c r="DT9" s="29"/>
      <c r="DU9" s="29"/>
      <c r="DV9" s="29"/>
      <c r="DW9" s="29"/>
      <c r="DX9" s="29"/>
      <c r="DY9" s="29"/>
      <c r="DZ9" s="29"/>
      <c r="EA9" s="29"/>
      <c r="EB9" s="29"/>
      <c r="ED9" s="29"/>
      <c r="EE9" s="29"/>
      <c r="EF9" s="29"/>
      <c r="EG9" s="29"/>
      <c r="EH9" s="29"/>
      <c r="EI9" s="29"/>
      <c r="EJ9" s="29"/>
      <c r="EK9" s="29"/>
      <c r="EL9" s="29"/>
      <c r="EM9" s="29"/>
    </row>
    <row r="10" spans="1:144" x14ac:dyDescent="0.15">
      <c r="A10" s="16" t="s">
        <v>49</v>
      </c>
      <c r="B10" s="22">
        <f>DATEVALUE($B7+12-B11&amp;"/1/"&amp;B12)</f>
        <v>47484</v>
      </c>
      <c r="C10" s="23">
        <f>DATEVALUE($B7+12-C11&amp;"/1/"&amp;C12)</f>
        <v>47849</v>
      </c>
      <c r="D10" s="23">
        <f>DATEVALUE($B7+12-D11&amp;"/1/"&amp;D12)</f>
        <v>48215</v>
      </c>
      <c r="E10" s="23">
        <f>DATEVALUE($B7+12-E11&amp;"/1/"&amp;E12)</f>
        <v>48582</v>
      </c>
      <c r="F10" s="23">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谷川　真希夫</cp:lastModifiedBy>
  <dcterms:created xsi:type="dcterms:W3CDTF">2023-12-05T00:50:49Z</dcterms:created>
  <dcterms:modified xsi:type="dcterms:W3CDTF">2024-02-21T05:25:09Z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2024-01-24T02:00:27Z</vt:filetime>
  </property>
</Properties>
</file>