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lg-files.lg-yoshioka.local\共有\09_上下水道課\02下水道室\公共庶務\新しいフォルダ\R7\03 【調査・通知】\01 R7県からの調査もの関係\市町村課\08-01-14（財政室122正午〆）公営企業に係る経営比較分析表（令和６年度決算）の分析等について\②下水道室→県\"/>
    </mc:Choice>
  </mc:AlternateContent>
  <xr:revisionPtr revIDLastSave="0" documentId="13_ncr:1_{AA17EA16-6C04-4BDB-960C-AF753F68BC92}" xr6:coauthVersionLast="36" xr6:coauthVersionMax="36" xr10:uidLastSave="{00000000-0000-0000-0000-000000000000}"/>
  <workbookProtection workbookAlgorithmName="SHA-512" workbookHashValue="xqp6UXBiQYEdxKpCSiXCVZ2IBEfaxAzgM9OD3ydT1dSTmYNtYQ5lgW//Y6yaw8IaJUONwTE2QaUSPI6sYi2LyQ==" workbookSaltValue="ekIjKza5r15iVJpKh021Qg==" workbookSpinCount="100000" lockStructure="1"/>
  <bookViews>
    <workbookView xWindow="0" yWindow="0" windowWidth="23040" windowHeight="9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E85" i="4"/>
  <c r="AT10" i="4"/>
  <c r="I10"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<sst xmlns="http://schemas.openxmlformats.org/spreadsheetml/2006/main" count="236" uniqueCount="115">
  <si>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</si>
  <si>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</si>
  <si>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</si>
  <si>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</si>
  <si>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</si>
  <si>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</si>
  <si>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</si>
  <si>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</si>
  <si>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</si>
  <si>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</si>
  <si>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</si>
  <si>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</si>
  <si>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</si>
  <si>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</si>
  <si>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</si>
  <si>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</si>
  <si>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</si>
  <si>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</si>
  <si>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</si>
  <si>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</si>
  <si>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</si>
  <si>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</si>
  <si>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</si>
  <si>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</si>
  <si>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</si>
  <si>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</si>
  <si>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</si>
  <si>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</si>
  <si>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</si>
  <si>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</si>
  <si>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</si>
  <si>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</si>
  <si>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</si>
  <si>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</si>
  <si>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</si>
  <si>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</si>
  <si>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</si>
  <si>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</si>
  <si>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</si>
  <si>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</si>
  <si>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</si>
  <si>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</si>
  <si>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</si>
  <si>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</si>
  <si>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</si>
  <si>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</si>
  <si>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</si>
  <si>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</si>
  <si>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</si>
  <si>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</si>
  <si>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</si>
  <si>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</si>
  <si>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</si>
  <si>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</si>
  <si>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</si>
  <si>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</si>
  <si>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</si>
  <si>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</si>
  <si>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</si>
  <si>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</si>
  <si>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</si>
  <si>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</si>
  <si>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</si>
  <si>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</si>
  <si>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</si>
  <si>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</si>
  <si>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</si>
  <si>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</si>
  <si>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</si>
  <si>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</si>
  <si>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</si>
  <si>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</si>
  <si>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</si>
  <si>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</si>
  <si>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</si>
  <si>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</si>
  <si>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</si>
  <si>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</si>
  <si>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</si>
  <si>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</si>
  <si>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</si>
  <si>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</si>
  <si>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</si>
  <si>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</si>
  <si>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</si>
  <si>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</si>
  <si>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</si>
  <si>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</si>
  <si>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</si>
  <si>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</si>
  <si>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</si>
  <si>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</si>
  <si>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</si>
  <si>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</si>
  <si>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</si>
  <si>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</si>
  <si>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</si>
  <si>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</si>
  <si>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</si>
  <si>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</si>
  <si>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</si>
  <si>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</si>
  <si>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</si>
  <si>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</si>
  <si>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</si>
  <si>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</si>
  <si>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</si>
  <si>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</si>
  <si>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</si>
  <si>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</si>
  <si>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</si>
  <si>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</si>
  <si>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特定環境保全公共下水道事業については、下水道使用料収入にて業務に係る経費や施設の整備・維持管理に必要な経費を賄う、独立採算の原則のもと運営しています。
　①経常収支比率は、昨年度に引き続き今年度も100％を超えているものの、総収益に占める一般会計補助金の割合は約4割と、繰入金に大きく依存した状態であるため、使用料収入の底上げが必要です。
　⑤経費回収率に関しては100％未満かつ低いパーセンテージとなっています。このことは、使用料収入で汚水処理費を賄えていないことを意味しています。
　そのため、経費の削減を徹底するとともに、昨年度改定した経営戦略の収支計画のとおり下水道使用料の改定を行ったうえで、経営改善に尽力する必要があります。
　なお、特定環境保全公共下水道事業区域は、下水道事業開始当初から整備を行っており、現在では整備を完了しているため、企業債残高は非常に少なく、かつ年々減少しています。それにより、④企業債残高対事業規模比率もとても低いパーセンテージとなっています。
　③流動比率に関しては、本町は非常に高い水準となっています。これは、短期的な債務が少ないことが一因です。
　⑦施設利用率が「－」となっている理由は、本町の下水道はすべて「流域関連下水道」であり、流域下水道へ接続し処理をしているため、処理場を所有していないことから「－」となっています。
　⑧水洗化率については、全国平均や類似団体平均を下回っています。
　この主な要因は、本特環区域は整備が完了していますが、下水道への接続が前提となる民間開発がそれほど活発な区域ではなく、転入による人口増もそれほど多くはなく、いわゆる昔ながらの住宅地となっており、浄化槽から下水道への切り替え（下水道接続）への興味や関心・意欲等が低い区域であることです。
　そのため、下水道への新規接続件数も芳しくないことから、水洗化率も低調となっています。
　今後の対策としては、使用料収入の底上げを行うため、下水道の利便性や快適性を住民に理解していただき、下水道への接続を引き続きより一層促進していくとともに、早期に使用料改定を行い使用料収入そのものを増加させる必要があります。併せて、安定的な使用料収入を得るため、使用料の滞納を最小限に止めるための未納対策を行うことも重要となります。
　また、企業債の債務残高についても、適切な資金運用のもと、現状の減少傾向を維持していくことが重要です。</t>
    <phoneticPr fontId="4"/>
  </si>
  <si>
    <t>本町の特定環境保全公共下水道事業は、昭和57年から下水道管渠の布設を始めており、現時点では管渠の法定耐用年数を経過していません。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そのため、①有形固定資産減価償却率のパーセンテージは昨年度に引き続き低く、②管渠老朽化率はまだ「0」となっています。
　しかし、管渠の老朽化は確実に進行していると考えられます。
　そのことから、本町では、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その後、「同計画（詳細版）」へ改定した上で、補助事業として国庫補助金を活用し、管渠更生工事等を実施し、管渠の効率的な改築・更新・維持管理に努めていく必要があります。</t>
    <phoneticPr fontId="4"/>
  </si>
  <si>
    <t>本区域は管渠整備が完了していますが、節水意識の高まりや節水家電の普及により、使用料収入が停滞しています。そのため、未だ下水道へ接続していない住民に対し、積極的に接続を促進するとともに、未納対策を強化し、使用料収入を増加させることが必要です。
　併せて、使用料収入の増加や経費回収率の向上を図るため、経費削減の徹底と並行して、令和６年度に改定した経営戦略の収支計画のとおり早期に使用料改定を実施したうえで、経営改善に取り組む必要があります。
　また、管渠の整備に合わせ、後年度の管渠の老朽化を早期に発見し対応できるよう、策定した「ストックマネジメント計画（簡易版）」を「同計画（詳細版）」に改定し、管渠の効率的な維持管理等に努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</si>
</sst>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2.08</c:v>
                </c:pt>
              </c:numCache>
            </c:numRef>
          </c:val>
          <c:extLst>
            <c:ext xmlns:c16="http://schemas.microsoft.com/office/drawing/2014/chart" uri="{C3380CC4-5D6E-409C-BE32-E72D297353CC}">
              <c16:uniqueId val="{00000000-7394-4643-9C1A-AC4622E3B2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7394-4643-9C1A-AC4622E3B2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4F-4A5D-8840-10B6DD89FD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3F4F-4A5D-8840-10B6DD89FD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82.03</c:v>
                </c:pt>
                <c:pt idx="1">
                  <c:v>84.04</c:v>
                </c:pt>
                <c:pt idx="2">
                  <c:v>82.68</c:v>
                </c:pt>
                <c:pt idx="3">
                  <c:v>82.63</c:v>
                </c:pt>
                <c:pt idx="4">
                  <c:v>83.3</c:v>
                </c:pt>
              </c:numCache>
            </c:numRef>
          </c:val>
          <c:extLst>
            <c:ext xmlns:c16="http://schemas.microsoft.com/office/drawing/2014/chart" uri="{C3380CC4-5D6E-409C-BE32-E72D297353CC}">
              <c16:uniqueId val="{00000000-99F8-40CA-A3D6-0785A5BAF5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99F8-40CA-A3D6-0785A5BAF5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103.72</c:v>
                </c:pt>
                <c:pt idx="1">
                  <c:v>113.96</c:v>
                </c:pt>
                <c:pt idx="2">
                  <c:v>116.87</c:v>
                </c:pt>
                <c:pt idx="3">
                  <c:v>110.1</c:v>
                </c:pt>
                <c:pt idx="4">
                  <c:v>111.32</c:v>
                </c:pt>
              </c:numCache>
            </c:numRef>
          </c:val>
          <c:extLst>
            <c:ext xmlns:c16="http://schemas.microsoft.com/office/drawing/2014/chart" uri="{C3380CC4-5D6E-409C-BE32-E72D297353CC}">
              <c16:uniqueId val="{00000000-0D83-43DE-8F6B-C6E8F8269D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0D83-43DE-8F6B-C6E8F8269D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3.27</c:v>
                </c:pt>
                <c:pt idx="1">
                  <c:v>6.35</c:v>
                </c:pt>
                <c:pt idx="2">
                  <c:v>12.04</c:v>
                </c:pt>
                <c:pt idx="3">
                  <c:v>15.68</c:v>
                </c:pt>
                <c:pt idx="4">
                  <c:v>19.170000000000002</c:v>
                </c:pt>
              </c:numCache>
            </c:numRef>
          </c:val>
          <c:extLst>
            <c:ext xmlns:c16="http://schemas.microsoft.com/office/drawing/2014/chart" uri="{C3380CC4-5D6E-409C-BE32-E72D297353CC}">
              <c16:uniqueId val="{00000000-C8FE-4222-A255-EAA8BBAF9A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C8FE-4222-A255-EAA8BBAF9A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19-4C2D-855C-108A6EAFF5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4019-4C2D-855C-108A6EAFF5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74-4A80-B6A9-C308B5BD65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3674-4A80-B6A9-C308B5BD65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96.48</c:v>
                </c:pt>
                <c:pt idx="1">
                  <c:v>322.33</c:v>
                </c:pt>
                <c:pt idx="2">
                  <c:v>179.46</c:v>
                </c:pt>
                <c:pt idx="3">
                  <c:v>195.52</c:v>
                </c:pt>
                <c:pt idx="4">
                  <c:v>216.83</c:v>
                </c:pt>
              </c:numCache>
            </c:numRef>
          </c:val>
          <c:extLst>
            <c:ext xmlns:c16="http://schemas.microsoft.com/office/drawing/2014/chart" uri="{C3380CC4-5D6E-409C-BE32-E72D297353CC}">
              <c16:uniqueId val="{00000000-D1EE-450D-827F-2B55560161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1EE-450D-827F-2B55560161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196.25</c:v>
                </c:pt>
                <c:pt idx="1">
                  <c:v>182.47</c:v>
                </c:pt>
                <c:pt idx="2">
                  <c:v>155.91999999999999</c:v>
                </c:pt>
                <c:pt idx="3">
                  <c:v>134.79</c:v>
                </c:pt>
                <c:pt idx="4">
                  <c:v>175.27</c:v>
                </c:pt>
              </c:numCache>
            </c:numRef>
          </c:val>
          <c:extLst>
            <c:ext xmlns:c16="http://schemas.microsoft.com/office/drawing/2014/chart" uri="{C3380CC4-5D6E-409C-BE32-E72D297353CC}">
              <c16:uniqueId val="{00000000-4BDA-4AE5-AF5B-C3369A9F9A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4BDA-4AE5-AF5B-C3369A9F9A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75.16</c:v>
                </c:pt>
                <c:pt idx="1">
                  <c:v>75.290000000000006</c:v>
                </c:pt>
                <c:pt idx="2">
                  <c:v>75.34</c:v>
                </c:pt>
                <c:pt idx="3">
                  <c:v>75.36</c:v>
                </c:pt>
                <c:pt idx="4">
                  <c:v>75.42</c:v>
                </c:pt>
              </c:numCache>
            </c:numRef>
          </c:val>
          <c:extLst>
            <c:ext xmlns:c16="http://schemas.microsoft.com/office/drawing/2014/chart" uri="{C3380CC4-5D6E-409C-BE32-E72D297353CC}">
              <c16:uniqueId val="{00000000-1A1C-466D-B0D3-8530737F2F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1A1C-466D-B0D3-8530737F2F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B143-4A29-9A5D-236820DFBF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B143-4A29-9A5D-236820DFBF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69" sqref="BI69"/>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群馬県　吉岡町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22643</v>
      </c>
      <c r="AM8" s="54"/>
      <c r="AN8" s="54"/>
      <c r="AO8" s="54"/>
      <c r="AP8" s="54"/>
      <c r="AQ8" s="54"/>
      <c r="AR8" s="54"/>
      <c r="AS8" s="54"/>
      <c r="AT8" s="53">
        <f>データ!T6</f>
        <v>20.46</v>
      </c>
      <c r="AU8" s="53"/>
      <c r="AV8" s="53"/>
      <c r="AW8" s="53"/>
      <c r="AX8" s="53"/>
      <c r="AY8" s="53"/>
      <c r="AZ8" s="53"/>
      <c r="BA8" s="53"/>
      <c r="BB8" s="53">
        <f>データ!U6</f>
        <v>1106.7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93.28</v>
      </c>
      <c r="J10" s="53"/>
      <c r="K10" s="53"/>
      <c r="L10" s="53"/>
      <c r="M10" s="53"/>
      <c r="N10" s="53"/>
      <c r="O10" s="53"/>
      <c r="P10" s="53">
        <f>データ!P6</f>
        <v>9.19</v>
      </c>
      <c r="Q10" s="53"/>
      <c r="R10" s="53"/>
      <c r="S10" s="53"/>
      <c r="T10" s="53"/>
      <c r="U10" s="53"/>
      <c r="V10" s="53"/>
      <c r="W10" s="53">
        <f>データ!Q6</f>
        <v>100</v>
      </c>
      <c r="X10" s="53"/>
      <c r="Y10" s="53"/>
      <c r="Z10" s="53"/>
      <c r="AA10" s="53"/>
      <c r="AB10" s="53"/>
      <c r="AC10" s="53"/>
      <c r="AD10" s="54">
        <f>データ!R6</f>
        <v>2310</v>
      </c>
      <c r="AE10" s="54"/>
      <c r="AF10" s="54"/>
      <c r="AG10" s="54"/>
      <c r="AH10" s="54"/>
      <c r="AI10" s="54"/>
      <c r="AJ10" s="54"/>
      <c r="AK10" s="2"/>
      <c r="AL10" s="54">
        <f>データ!V6</f>
        <v>2078</v>
      </c>
      <c r="AM10" s="54"/>
      <c r="AN10" s="54"/>
      <c r="AO10" s="54"/>
      <c r="AP10" s="54"/>
      <c r="AQ10" s="54"/>
      <c r="AR10" s="54"/>
      <c r="AS10" s="54"/>
      <c r="AT10" s="53">
        <f>データ!W6</f>
        <v>0.62</v>
      </c>
      <c r="AU10" s="53"/>
      <c r="AV10" s="53"/>
      <c r="AW10" s="53"/>
      <c r="AX10" s="53"/>
      <c r="AY10" s="53"/>
      <c r="AZ10" s="53"/>
      <c r="BA10" s="53"/>
      <c r="BB10" s="53">
        <f>データ!X6</f>
        <v>3351.61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113</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85"/>
      <c r="BM60" s="86"/>
      <c r="BN60" s="86"/>
      <c r="BO60" s="86"/>
      <c r="BP60" s="86"/>
      <c r="BQ60" s="86"/>
      <c r="BR60" s="86"/>
      <c r="BS60" s="86"/>
      <c r="BT60" s="86"/>
      <c r="BU60" s="86"/>
      <c r="BV60" s="86"/>
      <c r="BW60" s="86"/>
      <c r="BX60" s="86"/>
      <c r="BY60" s="86"/>
      <c r="BZ60" s="87"/>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OJ8f8OY/r7zz20FMrcSY7/tXvIkVKtSUN6y/2tg0DH7MTprcK5SrUJ80iUxQfG4nQTk3SXqNJy5XQW8prbmFA==" saltValue="clsSEFA62rDXCu/zt33P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103454</v>
      </c>
      <c r="D6" s="19">
        <f t="shared" si="3"/>
        <v>46</v>
      </c>
      <c r="E6" s="19">
        <f t="shared" si="3"/>
        <v>17</v>
      </c>
      <c r="F6" s="19">
        <f t="shared" si="3"/>
        <v>4</v>
      </c>
      <c r="G6" s="19">
        <f t="shared" si="3"/>
        <v>0</v>
      </c>
      <c r="H6" s="19" t="str">
        <f t="shared" si="3"/>
        <v>群馬県　吉岡町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93.28</v>
      </c>
      <c r="P6" s="20">
        <f t="shared" si="3"/>
        <v>9.19</v>
      </c>
      <c r="Q6" s="20">
        <f t="shared" si="3"/>
        <v>100</v>
      </c>
      <c r="R6" s="20">
        <f t="shared" si="3"/>
        <v>2310</v>
      </c>
      <c r="S6" s="20">
        <f t="shared" si="3"/>
        <v>22643</v>
      </c>
      <c r="T6" s="20">
        <f t="shared" si="3"/>
        <v>20.46</v>
      </c>
      <c r="U6" s="20">
        <f t="shared" si="3"/>
        <v>1106.7</v>
      </c>
      <c r="V6" s="20">
        <f t="shared" si="3"/>
        <v>2078</v>
      </c>
      <c r="W6" s="20">
        <f t="shared" si="3"/>
        <v>0.62</v>
      </c>
      <c r="X6" s="20">
        <f t="shared" si="3"/>
        <v>3351.61</v>
      </c>
      <c r="Y6" s="21">
        <f>IF(Y7="",NA(),Y7)</f>
        <v>103.72</v>
      </c>
      <c r="Z6" s="21">
        <f t="shared" ref="Z6:AH6" si="4">IF(Z7="",NA(),Z7)</f>
        <v>113.96</v>
      </c>
      <c r="AA6" s="21">
        <f t="shared" si="4"/>
        <v>116.87</v>
      </c>
      <c r="AB6" s="21">
        <f t="shared" si="4"/>
        <v>110.1</v>
      </c>
      <c r="AC6" s="21">
        <f t="shared" si="4"/>
        <v>111.32</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96.48</v>
      </c>
      <c r="AV6" s="21">
        <f t="shared" ref="AV6:BD6" si="6">IF(AV7="",NA(),AV7)</f>
        <v>322.33</v>
      </c>
      <c r="AW6" s="21">
        <f t="shared" si="6"/>
        <v>179.46</v>
      </c>
      <c r="AX6" s="21">
        <f t="shared" si="6"/>
        <v>195.52</v>
      </c>
      <c r="AY6" s="21">
        <f t="shared" si="6"/>
        <v>216.83</v>
      </c>
      <c r="AZ6" s="21">
        <f t="shared" si="6"/>
        <v>46.85</v>
      </c>
      <c r="BA6" s="21">
        <f t="shared" si="6"/>
        <v>44.35</v>
      </c>
      <c r="BB6" s="21">
        <f t="shared" si="6"/>
        <v>41.51</v>
      </c>
      <c r="BC6" s="21">
        <f t="shared" si="6"/>
        <v>45.01</v>
      </c>
      <c r="BD6" s="21">
        <f t="shared" si="6"/>
        <v>46.37</v>
      </c>
      <c r="BE6" s="20" t="str">
        <f>IF(BE7="","",IF(BE7="-","【-】","【"&amp;SUBSTITUTE(TEXT(BE7,"#,##0.00"),"-","△")&amp;"】"))</f>
        <v>【50.90】</v>
      </c>
      <c r="BF6" s="21">
        <f>IF(BF7="",NA(),BF7)</f>
        <v>196.25</v>
      </c>
      <c r="BG6" s="21">
        <f t="shared" ref="BG6:BO6" si="7">IF(BG7="",NA(),BG7)</f>
        <v>182.47</v>
      </c>
      <c r="BH6" s="21">
        <f t="shared" si="7"/>
        <v>155.91999999999999</v>
      </c>
      <c r="BI6" s="21">
        <f t="shared" si="7"/>
        <v>134.79</v>
      </c>
      <c r="BJ6" s="21">
        <f t="shared" si="7"/>
        <v>175.27</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75.16</v>
      </c>
      <c r="BR6" s="21">
        <f t="shared" ref="BR6:BZ6" si="8">IF(BR7="",NA(),BR7)</f>
        <v>75.290000000000006</v>
      </c>
      <c r="BS6" s="21">
        <f t="shared" si="8"/>
        <v>75.34</v>
      </c>
      <c r="BT6" s="21">
        <f t="shared" si="8"/>
        <v>75.36</v>
      </c>
      <c r="BU6" s="21">
        <f t="shared" si="8"/>
        <v>75.42</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150</v>
      </c>
      <c r="CD6" s="21">
        <f t="shared" si="9"/>
        <v>150</v>
      </c>
      <c r="CE6" s="21">
        <f t="shared" si="9"/>
        <v>150</v>
      </c>
      <c r="CF6" s="21">
        <f t="shared" si="9"/>
        <v>150</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82.03</v>
      </c>
      <c r="CY6" s="21">
        <f t="shared" ref="CY6:DG6" si="11">IF(CY7="",NA(),CY7)</f>
        <v>84.04</v>
      </c>
      <c r="CZ6" s="21">
        <f t="shared" si="11"/>
        <v>82.68</v>
      </c>
      <c r="DA6" s="21">
        <f t="shared" si="11"/>
        <v>82.63</v>
      </c>
      <c r="DB6" s="21">
        <f t="shared" si="11"/>
        <v>83.3</v>
      </c>
      <c r="DC6" s="21">
        <f t="shared" si="11"/>
        <v>87.65</v>
      </c>
      <c r="DD6" s="21">
        <f t="shared" si="11"/>
        <v>88.15</v>
      </c>
      <c r="DE6" s="21">
        <f t="shared" si="11"/>
        <v>88.37</v>
      </c>
      <c r="DF6" s="21">
        <f t="shared" si="11"/>
        <v>88.66</v>
      </c>
      <c r="DG6" s="21">
        <f t="shared" si="11"/>
        <v>88.68</v>
      </c>
      <c r="DH6" s="20" t="str">
        <f>IF(DH7="","",IF(DH7="-","【-】","【"&amp;SUBSTITUTE(TEXT(DH7,"#,##0.00"),"-","△")&amp;"】"))</f>
        <v>【86.31】</v>
      </c>
      <c r="DI6" s="21">
        <f>IF(DI7="",NA(),DI7)</f>
        <v>3.27</v>
      </c>
      <c r="DJ6" s="21">
        <f t="shared" ref="DJ6:DR6" si="12">IF(DJ7="",NA(),DJ7)</f>
        <v>6.35</v>
      </c>
      <c r="DK6" s="21">
        <f t="shared" si="12"/>
        <v>12.04</v>
      </c>
      <c r="DL6" s="21">
        <f t="shared" si="12"/>
        <v>15.68</v>
      </c>
      <c r="DM6" s="21">
        <f t="shared" si="12"/>
        <v>19.170000000000002</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1">
        <f t="shared" si="14"/>
        <v>2.08</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103454</v>
      </c>
      <c r="D7" s="23">
        <v>46</v>
      </c>
      <c r="E7" s="23">
        <v>17</v>
      </c>
      <c r="F7" s="23">
        <v>4</v>
      </c>
      <c r="G7" s="23">
        <v>0</v>
      </c>
      <c r="H7" s="23" t="s">
        <v>95</v>
      </c>
      <c r="I7" s="23" t="s">
        <v>96</v>
      </c>
      <c r="J7" s="23" t="s">
        <v>97</v>
      </c>
      <c r="K7" s="23" t="s">
        <v>98</v>
      </c>
      <c r="L7" s="23" t="s">
        <v>99</v>
      </c>
      <c r="M7" s="23" t="s">
        <v>100</v>
      </c>
      <c r="N7" s="24" t="s">
        <v>101</v>
      </c>
      <c r="O7" s="24">
        <v>93.28</v>
      </c>
      <c r="P7" s="24">
        <v>9.19</v>
      </c>
      <c r="Q7" s="24">
        <v>100</v>
      </c>
      <c r="R7" s="24">
        <v>2310</v>
      </c>
      <c r="S7" s="24">
        <v>22643</v>
      </c>
      <c r="T7" s="24">
        <v>20.46</v>
      </c>
      <c r="U7" s="24">
        <v>1106.7</v>
      </c>
      <c r="V7" s="24">
        <v>2078</v>
      </c>
      <c r="W7" s="24">
        <v>0.62</v>
      </c>
      <c r="X7" s="24">
        <v>3351.61</v>
      </c>
      <c r="Y7" s="24">
        <v>103.72</v>
      </c>
      <c r="Z7" s="24">
        <v>113.96</v>
      </c>
      <c r="AA7" s="24">
        <v>116.87</v>
      </c>
      <c r="AB7" s="24">
        <v>110.1</v>
      </c>
      <c r="AC7" s="24">
        <v>111.32</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96.48</v>
      </c>
      <c r="AV7" s="24">
        <v>322.33</v>
      </c>
      <c r="AW7" s="24">
        <v>179.46</v>
      </c>
      <c r="AX7" s="24">
        <v>195.52</v>
      </c>
      <c r="AY7" s="24">
        <v>216.83</v>
      </c>
      <c r="AZ7" s="24">
        <v>46.85</v>
      </c>
      <c r="BA7" s="24">
        <v>44.35</v>
      </c>
      <c r="BB7" s="24">
        <v>41.51</v>
      </c>
      <c r="BC7" s="24">
        <v>45.01</v>
      </c>
      <c r="BD7" s="24">
        <v>46.37</v>
      </c>
      <c r="BE7" s="24">
        <v>50.9</v>
      </c>
      <c r="BF7" s="24">
        <v>196.25</v>
      </c>
      <c r="BG7" s="24">
        <v>182.47</v>
      </c>
      <c r="BH7" s="24">
        <v>155.91999999999999</v>
      </c>
      <c r="BI7" s="24">
        <v>134.79</v>
      </c>
      <c r="BJ7" s="24">
        <v>175.27</v>
      </c>
      <c r="BK7" s="24">
        <v>1268.6300000000001</v>
      </c>
      <c r="BL7" s="24">
        <v>1283.69</v>
      </c>
      <c r="BM7" s="24">
        <v>1160.22</v>
      </c>
      <c r="BN7" s="24">
        <v>1141.98</v>
      </c>
      <c r="BO7" s="24">
        <v>1062.58</v>
      </c>
      <c r="BP7" s="24">
        <v>1099.1500000000001</v>
      </c>
      <c r="BQ7" s="24">
        <v>75.16</v>
      </c>
      <c r="BR7" s="24">
        <v>75.290000000000006</v>
      </c>
      <c r="BS7" s="24">
        <v>75.34</v>
      </c>
      <c r="BT7" s="24">
        <v>75.36</v>
      </c>
      <c r="BU7" s="24">
        <v>75.42</v>
      </c>
      <c r="BV7" s="24">
        <v>82.88</v>
      </c>
      <c r="BW7" s="24">
        <v>82.53</v>
      </c>
      <c r="BX7" s="24">
        <v>81.81</v>
      </c>
      <c r="BY7" s="24">
        <v>82.27</v>
      </c>
      <c r="BZ7" s="24">
        <v>80.36</v>
      </c>
      <c r="CA7" s="24">
        <v>72.92</v>
      </c>
      <c r="CB7" s="24">
        <v>150</v>
      </c>
      <c r="CC7" s="24">
        <v>150</v>
      </c>
      <c r="CD7" s="24">
        <v>150</v>
      </c>
      <c r="CE7" s="24">
        <v>150</v>
      </c>
      <c r="CF7" s="24">
        <v>150</v>
      </c>
      <c r="CG7" s="24">
        <v>187.76</v>
      </c>
      <c r="CH7" s="24">
        <v>190.48</v>
      </c>
      <c r="CI7" s="24">
        <v>193.59</v>
      </c>
      <c r="CJ7" s="24">
        <v>194.42</v>
      </c>
      <c r="CK7" s="24">
        <v>201.33</v>
      </c>
      <c r="CL7" s="24">
        <v>225.78</v>
      </c>
      <c r="CM7" s="24" t="s">
        <v>101</v>
      </c>
      <c r="CN7" s="24" t="s">
        <v>101</v>
      </c>
      <c r="CO7" s="24" t="s">
        <v>101</v>
      </c>
      <c r="CP7" s="24" t="s">
        <v>101</v>
      </c>
      <c r="CQ7" s="24" t="s">
        <v>101</v>
      </c>
      <c r="CR7" s="24">
        <v>45.87</v>
      </c>
      <c r="CS7" s="24">
        <v>44.24</v>
      </c>
      <c r="CT7" s="24">
        <v>45.3</v>
      </c>
      <c r="CU7" s="24">
        <v>45.6</v>
      </c>
      <c r="CV7" s="24">
        <v>44.79</v>
      </c>
      <c r="CW7" s="24">
        <v>43.17</v>
      </c>
      <c r="CX7" s="24">
        <v>82.03</v>
      </c>
      <c r="CY7" s="24">
        <v>84.04</v>
      </c>
      <c r="CZ7" s="24">
        <v>82.68</v>
      </c>
      <c r="DA7" s="24">
        <v>82.63</v>
      </c>
      <c r="DB7" s="24">
        <v>83.3</v>
      </c>
      <c r="DC7" s="24">
        <v>87.65</v>
      </c>
      <c r="DD7" s="24">
        <v>88.15</v>
      </c>
      <c r="DE7" s="24">
        <v>88.37</v>
      </c>
      <c r="DF7" s="24">
        <v>88.66</v>
      </c>
      <c r="DG7" s="24">
        <v>88.68</v>
      </c>
      <c r="DH7" s="24">
        <v>86.31</v>
      </c>
      <c r="DI7" s="24">
        <v>3.27</v>
      </c>
      <c r="DJ7" s="24">
        <v>6.35</v>
      </c>
      <c r="DK7" s="24">
        <v>12.04</v>
      </c>
      <c r="DL7" s="24">
        <v>15.68</v>
      </c>
      <c r="DM7" s="24">
        <v>19.170000000000002</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2.08</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湯浅　研也</cp:lastModifiedBy>
  <dcterms:created xsi:type="dcterms:W3CDTF">2025-12-23T06:10:00Z</dcterms:created>
  <dcterms:modified xsi:type="dcterms:W3CDTF">2026-01-15T07:17:48Z</dcterms:modified>
  <cp:category/>
</cp:coreProperties>
</file>